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30" i="1" l="1"/>
  <c r="G630" i="1" s="1"/>
  <c r="G629" i="1"/>
  <c r="F629" i="1"/>
  <c r="F628" i="1"/>
  <c r="G628" i="1" s="1"/>
  <c r="F627" i="1"/>
  <c r="G627" i="1" s="1"/>
  <c r="F626" i="1"/>
  <c r="G626" i="1" s="1"/>
  <c r="F625" i="1"/>
  <c r="G625" i="1" s="1"/>
  <c r="F624" i="1"/>
  <c r="G624" i="1" s="1"/>
  <c r="F623" i="1"/>
  <c r="G623" i="1" s="1"/>
  <c r="F622" i="1"/>
  <c r="G622" i="1" s="1"/>
  <c r="G621" i="1"/>
  <c r="F621" i="1"/>
  <c r="F620" i="1"/>
  <c r="G620" i="1" s="1"/>
  <c r="F619" i="1"/>
  <c r="G619" i="1" s="1"/>
  <c r="F618" i="1"/>
  <c r="G618" i="1" s="1"/>
  <c r="F617" i="1"/>
  <c r="G617" i="1" s="1"/>
  <c r="F616" i="1"/>
  <c r="G616" i="1" s="1"/>
  <c r="F615" i="1"/>
  <c r="G615" i="1" s="1"/>
  <c r="F614" i="1"/>
  <c r="G614" i="1" s="1"/>
  <c r="G613" i="1"/>
  <c r="F613" i="1"/>
  <c r="F612" i="1"/>
  <c r="G612" i="1" s="1"/>
  <c r="F611" i="1"/>
  <c r="G611" i="1" s="1"/>
  <c r="F610" i="1"/>
  <c r="G610" i="1" s="1"/>
  <c r="F609" i="1"/>
  <c r="G609" i="1" s="1"/>
  <c r="F608" i="1"/>
  <c r="G608" i="1" s="1"/>
  <c r="F607" i="1"/>
  <c r="G607" i="1" s="1"/>
  <c r="F606" i="1"/>
  <c r="G606" i="1" s="1"/>
  <c r="G605" i="1"/>
  <c r="F605" i="1"/>
  <c r="F604" i="1"/>
  <c r="G604" i="1" s="1"/>
  <c r="F603" i="1"/>
  <c r="G603" i="1" s="1"/>
  <c r="F602" i="1"/>
  <c r="G602" i="1" s="1"/>
  <c r="F601" i="1"/>
  <c r="G601" i="1" s="1"/>
  <c r="F600" i="1"/>
  <c r="G600" i="1" s="1"/>
  <c r="F599" i="1"/>
  <c r="G599" i="1" s="1"/>
  <c r="F598" i="1"/>
  <c r="G598" i="1" s="1"/>
  <c r="G597" i="1"/>
  <c r="F597" i="1"/>
  <c r="F596" i="1"/>
  <c r="G596" i="1" s="1"/>
  <c r="F595" i="1"/>
  <c r="G595" i="1" s="1"/>
  <c r="F594" i="1"/>
  <c r="G594" i="1" s="1"/>
  <c r="F593" i="1"/>
  <c r="G593" i="1" s="1"/>
  <c r="F592" i="1"/>
  <c r="G592" i="1" s="1"/>
  <c r="F591" i="1"/>
  <c r="G591" i="1" s="1"/>
  <c r="F590" i="1"/>
  <c r="G590" i="1" s="1"/>
  <c r="G589" i="1"/>
  <c r="F589" i="1"/>
  <c r="F588" i="1"/>
  <c r="G588" i="1" s="1"/>
  <c r="F587" i="1"/>
  <c r="G587" i="1" s="1"/>
  <c r="F586" i="1"/>
  <c r="G586" i="1" s="1"/>
  <c r="G585" i="1"/>
  <c r="F585" i="1"/>
  <c r="F584" i="1"/>
  <c r="G584" i="1" s="1"/>
  <c r="F583" i="1"/>
  <c r="G583" i="1" s="1"/>
  <c r="F582" i="1"/>
  <c r="G582" i="1" s="1"/>
  <c r="G581" i="1"/>
  <c r="F581" i="1"/>
  <c r="F580" i="1"/>
  <c r="G580" i="1" s="1"/>
  <c r="F579" i="1"/>
  <c r="G579" i="1" s="1"/>
  <c r="F578" i="1"/>
  <c r="G578" i="1" s="1"/>
  <c r="G577" i="1"/>
  <c r="F577" i="1"/>
  <c r="F576" i="1"/>
  <c r="G576" i="1" s="1"/>
  <c r="F575" i="1"/>
  <c r="G575" i="1" s="1"/>
  <c r="F574" i="1"/>
  <c r="G574" i="1" s="1"/>
  <c r="G573" i="1"/>
  <c r="F573" i="1"/>
  <c r="F572" i="1"/>
  <c r="G572" i="1" s="1"/>
  <c r="F571" i="1"/>
  <c r="G571" i="1" s="1"/>
  <c r="F570" i="1"/>
  <c r="G570" i="1" s="1"/>
  <c r="G569" i="1"/>
  <c r="F569" i="1"/>
  <c r="F568" i="1"/>
  <c r="G568" i="1" s="1"/>
  <c r="F567" i="1"/>
  <c r="G567" i="1" s="1"/>
  <c r="F566" i="1"/>
  <c r="G566" i="1" s="1"/>
  <c r="G565" i="1"/>
  <c r="F565" i="1"/>
  <c r="F564" i="1"/>
  <c r="G564" i="1" s="1"/>
  <c r="F563" i="1"/>
  <c r="G563" i="1" s="1"/>
  <c r="F562" i="1"/>
  <c r="G562" i="1" s="1"/>
  <c r="G561" i="1"/>
  <c r="F561" i="1"/>
  <c r="F560" i="1"/>
  <c r="G560" i="1" s="1"/>
  <c r="F559" i="1"/>
  <c r="G559" i="1" s="1"/>
  <c r="F558" i="1"/>
  <c r="G558" i="1" s="1"/>
  <c r="G557" i="1"/>
  <c r="F557" i="1"/>
  <c r="F556" i="1"/>
  <c r="G556" i="1" s="1"/>
  <c r="F555" i="1"/>
  <c r="G555" i="1" s="1"/>
  <c r="F554" i="1"/>
  <c r="G554" i="1" s="1"/>
  <c r="G553" i="1"/>
  <c r="F553" i="1"/>
  <c r="F552" i="1"/>
  <c r="G552" i="1" s="1"/>
  <c r="F551" i="1"/>
  <c r="G551" i="1" s="1"/>
  <c r="F550" i="1"/>
  <c r="G550" i="1" s="1"/>
  <c r="G549" i="1"/>
  <c r="F549" i="1"/>
  <c r="F548" i="1"/>
  <c r="G548" i="1" s="1"/>
  <c r="F547" i="1"/>
  <c r="G547" i="1" s="1"/>
  <c r="F546" i="1"/>
  <c r="G546" i="1" s="1"/>
  <c r="G545" i="1"/>
  <c r="F545" i="1"/>
  <c r="F544" i="1"/>
  <c r="G544" i="1" s="1"/>
  <c r="F543" i="1"/>
  <c r="G543" i="1" s="1"/>
  <c r="F542" i="1"/>
  <c r="G542" i="1" s="1"/>
  <c r="G541" i="1"/>
  <c r="F541" i="1"/>
  <c r="F540" i="1"/>
  <c r="G540" i="1" s="1"/>
  <c r="F539" i="1"/>
  <c r="G539" i="1" s="1"/>
  <c r="F538" i="1"/>
  <c r="G538" i="1" s="1"/>
  <c r="G537" i="1"/>
  <c r="F537" i="1"/>
  <c r="F536" i="1"/>
  <c r="G536" i="1" s="1"/>
  <c r="F535" i="1"/>
  <c r="G535" i="1" s="1"/>
  <c r="F534" i="1"/>
  <c r="G534" i="1" s="1"/>
  <c r="G533" i="1"/>
  <c r="F533" i="1"/>
  <c r="F532" i="1"/>
  <c r="G532" i="1" s="1"/>
  <c r="F531" i="1"/>
  <c r="G531" i="1" s="1"/>
  <c r="F530" i="1"/>
  <c r="G530" i="1" s="1"/>
  <c r="G529" i="1"/>
  <c r="F529" i="1"/>
  <c r="F528" i="1"/>
  <c r="G528" i="1" s="1"/>
  <c r="F527" i="1"/>
  <c r="G527" i="1" s="1"/>
  <c r="F526" i="1"/>
  <c r="G526" i="1" s="1"/>
  <c r="G525" i="1"/>
  <c r="F525" i="1"/>
  <c r="F524" i="1"/>
  <c r="G524" i="1" s="1"/>
  <c r="F523" i="1"/>
  <c r="G523" i="1" s="1"/>
  <c r="F522" i="1"/>
  <c r="G522" i="1" s="1"/>
  <c r="G521" i="1"/>
  <c r="F521" i="1"/>
  <c r="F520" i="1"/>
  <c r="G520" i="1" s="1"/>
  <c r="F519" i="1"/>
  <c r="G519" i="1" s="1"/>
  <c r="F518" i="1"/>
  <c r="G518" i="1" s="1"/>
  <c r="G517" i="1"/>
  <c r="F517" i="1"/>
  <c r="F516" i="1"/>
  <c r="G516" i="1" s="1"/>
  <c r="F515" i="1"/>
  <c r="G515" i="1" s="1"/>
  <c r="F514" i="1"/>
  <c r="G514" i="1" s="1"/>
  <c r="G513" i="1"/>
  <c r="F513" i="1"/>
  <c r="F512" i="1"/>
  <c r="G512" i="1" s="1"/>
  <c r="F511" i="1"/>
  <c r="G511" i="1" s="1"/>
  <c r="F510" i="1"/>
  <c r="G510" i="1" s="1"/>
  <c r="G509" i="1"/>
  <c r="F509" i="1"/>
  <c r="F508" i="1"/>
  <c r="G508" i="1" s="1"/>
  <c r="F507" i="1"/>
  <c r="G507" i="1" s="1"/>
  <c r="F506" i="1"/>
  <c r="G506" i="1" s="1"/>
  <c r="G505" i="1"/>
  <c r="F505" i="1"/>
  <c r="F504" i="1"/>
  <c r="G504" i="1" s="1"/>
  <c r="F503" i="1"/>
  <c r="G503" i="1" s="1"/>
  <c r="F502" i="1"/>
  <c r="G502" i="1" s="1"/>
  <c r="G501" i="1"/>
  <c r="F501" i="1"/>
  <c r="F500" i="1"/>
  <c r="G500" i="1" s="1"/>
  <c r="F499" i="1"/>
  <c r="G499" i="1" s="1"/>
  <c r="F498" i="1"/>
  <c r="G498" i="1" s="1"/>
  <c r="G497" i="1"/>
  <c r="F497" i="1"/>
  <c r="F496" i="1"/>
  <c r="G496" i="1" s="1"/>
  <c r="F495" i="1"/>
  <c r="G495" i="1" s="1"/>
  <c r="F494" i="1"/>
  <c r="G494" i="1" s="1"/>
  <c r="G493" i="1"/>
  <c r="F493" i="1"/>
  <c r="F492" i="1"/>
  <c r="G492" i="1" s="1"/>
  <c r="F491" i="1"/>
  <c r="G491" i="1" s="1"/>
  <c r="F490" i="1"/>
  <c r="G490" i="1" s="1"/>
  <c r="G489" i="1"/>
  <c r="F489" i="1"/>
  <c r="F488" i="1"/>
  <c r="G488" i="1" s="1"/>
  <c r="F487" i="1"/>
  <c r="G487" i="1" s="1"/>
  <c r="F486" i="1"/>
  <c r="G486" i="1" s="1"/>
  <c r="G485" i="1"/>
  <c r="F485" i="1"/>
  <c r="F484" i="1"/>
  <c r="G484" i="1" s="1"/>
  <c r="F483" i="1"/>
  <c r="G483" i="1" s="1"/>
  <c r="F482" i="1"/>
  <c r="G482" i="1" s="1"/>
  <c r="G481" i="1"/>
  <c r="F481" i="1"/>
  <c r="F480" i="1"/>
  <c r="G480" i="1" s="1"/>
  <c r="F479" i="1"/>
  <c r="G479" i="1" s="1"/>
  <c r="F478" i="1"/>
  <c r="G478" i="1" s="1"/>
  <c r="G477" i="1"/>
  <c r="F477" i="1"/>
  <c r="F476" i="1"/>
  <c r="G476" i="1" s="1"/>
  <c r="F475" i="1"/>
  <c r="G475" i="1" s="1"/>
  <c r="F474" i="1"/>
  <c r="G474" i="1" s="1"/>
  <c r="G473" i="1"/>
  <c r="F473" i="1"/>
  <c r="F472" i="1"/>
  <c r="G472" i="1" s="1"/>
  <c r="F471" i="1"/>
  <c r="G471" i="1" s="1"/>
  <c r="F470" i="1"/>
  <c r="G470" i="1" s="1"/>
  <c r="G469" i="1"/>
  <c r="F469" i="1"/>
  <c r="F468" i="1"/>
  <c r="G468" i="1" s="1"/>
  <c r="F467" i="1"/>
  <c r="G467" i="1" s="1"/>
  <c r="F466" i="1"/>
  <c r="G466" i="1" s="1"/>
  <c r="G465" i="1"/>
  <c r="F465" i="1"/>
  <c r="F464" i="1"/>
  <c r="G464" i="1" s="1"/>
  <c r="F463" i="1"/>
  <c r="G463" i="1" s="1"/>
  <c r="F462" i="1"/>
  <c r="G462" i="1" s="1"/>
  <c r="G461" i="1"/>
  <c r="F461" i="1"/>
  <c r="F460" i="1"/>
  <c r="G460" i="1" s="1"/>
  <c r="G459" i="1"/>
  <c r="F459" i="1"/>
  <c r="F458" i="1"/>
  <c r="G458" i="1" s="1"/>
  <c r="G457" i="1"/>
  <c r="F457" i="1"/>
  <c r="F456" i="1"/>
  <c r="G456" i="1" s="1"/>
  <c r="G455" i="1"/>
  <c r="F455" i="1"/>
  <c r="F454" i="1"/>
  <c r="G454" i="1" s="1"/>
  <c r="G453" i="1"/>
  <c r="F453" i="1"/>
  <c r="F452" i="1"/>
  <c r="G452" i="1" s="1"/>
  <c r="G451" i="1"/>
  <c r="F451" i="1"/>
  <c r="F450" i="1"/>
  <c r="G450" i="1" s="1"/>
  <c r="G449" i="1"/>
  <c r="F449" i="1"/>
  <c r="F448" i="1"/>
  <c r="G448" i="1" s="1"/>
  <c r="G447" i="1"/>
  <c r="F447" i="1"/>
  <c r="F446" i="1"/>
  <c r="G446" i="1" s="1"/>
  <c r="G445" i="1"/>
  <c r="F445" i="1"/>
  <c r="F444" i="1"/>
  <c r="G444" i="1" s="1"/>
  <c r="G443" i="1"/>
  <c r="F443" i="1"/>
  <c r="F442" i="1"/>
  <c r="G442" i="1" s="1"/>
  <c r="G441" i="1"/>
  <c r="F441" i="1"/>
  <c r="F440" i="1"/>
  <c r="G440" i="1" s="1"/>
  <c r="G439" i="1"/>
  <c r="F439" i="1"/>
  <c r="F438" i="1"/>
  <c r="G438" i="1" s="1"/>
  <c r="G437" i="1"/>
  <c r="F437" i="1"/>
  <c r="F436" i="1"/>
  <c r="G436" i="1" s="1"/>
  <c r="G435" i="1"/>
  <c r="F435" i="1"/>
  <c r="F434" i="1"/>
  <c r="G434" i="1" s="1"/>
  <c r="G433" i="1"/>
  <c r="F433" i="1"/>
  <c r="F432" i="1"/>
  <c r="G432" i="1" s="1"/>
  <c r="G431" i="1"/>
  <c r="F431" i="1"/>
  <c r="F430" i="1"/>
  <c r="G430" i="1" s="1"/>
  <c r="G429" i="1"/>
  <c r="F429" i="1"/>
  <c r="F428" i="1"/>
  <c r="G428" i="1" s="1"/>
  <c r="G427" i="1"/>
  <c r="F427" i="1"/>
  <c r="F426" i="1"/>
  <c r="G426" i="1" s="1"/>
  <c r="G425" i="1"/>
  <c r="F425" i="1"/>
  <c r="F424" i="1"/>
  <c r="G424" i="1" s="1"/>
  <c r="G423" i="1"/>
  <c r="F423" i="1"/>
  <c r="F422" i="1"/>
  <c r="G422" i="1" s="1"/>
  <c r="G421" i="1"/>
  <c r="F421" i="1"/>
  <c r="F420" i="1"/>
  <c r="G420" i="1" s="1"/>
  <c r="G419" i="1"/>
  <c r="F419" i="1"/>
  <c r="F418" i="1"/>
  <c r="G418" i="1" s="1"/>
  <c r="G417" i="1"/>
  <c r="F417" i="1"/>
  <c r="F416" i="1"/>
  <c r="G416" i="1" s="1"/>
  <c r="G415" i="1"/>
  <c r="F415" i="1"/>
  <c r="F414" i="1"/>
  <c r="G414" i="1" s="1"/>
  <c r="G413" i="1"/>
  <c r="F413" i="1"/>
  <c r="F412" i="1"/>
  <c r="G412" i="1" s="1"/>
  <c r="G411" i="1"/>
  <c r="F411" i="1"/>
  <c r="F410" i="1"/>
  <c r="G410" i="1" s="1"/>
  <c r="G409" i="1"/>
  <c r="F409" i="1"/>
  <c r="F408" i="1"/>
  <c r="G408" i="1" s="1"/>
  <c r="G407" i="1"/>
  <c r="F407" i="1"/>
  <c r="F406" i="1"/>
  <c r="G406" i="1" s="1"/>
  <c r="G405" i="1"/>
  <c r="F405" i="1"/>
  <c r="F404" i="1"/>
  <c r="G404" i="1" s="1"/>
  <c r="G403" i="1"/>
  <c r="F403" i="1"/>
  <c r="F402" i="1"/>
  <c r="G402" i="1" s="1"/>
  <c r="G401" i="1"/>
  <c r="F401" i="1"/>
  <c r="F400" i="1"/>
  <c r="G400" i="1" s="1"/>
  <c r="G399" i="1"/>
  <c r="F399" i="1"/>
  <c r="F398" i="1"/>
  <c r="G398" i="1" s="1"/>
  <c r="G397" i="1"/>
  <c r="F397" i="1"/>
  <c r="F396" i="1"/>
  <c r="G396" i="1" s="1"/>
  <c r="F395" i="1"/>
  <c r="G395" i="1" s="1"/>
  <c r="F394" i="1"/>
  <c r="G394" i="1" s="1"/>
  <c r="F393" i="1"/>
  <c r="G393" i="1" s="1"/>
  <c r="F392" i="1"/>
  <c r="G392" i="1" s="1"/>
  <c r="F391" i="1"/>
  <c r="G391" i="1" s="1"/>
  <c r="F390" i="1"/>
  <c r="G390" i="1" s="1"/>
  <c r="F389" i="1"/>
  <c r="G389" i="1" s="1"/>
  <c r="F388" i="1"/>
  <c r="G388" i="1" s="1"/>
  <c r="F387" i="1"/>
  <c r="G387" i="1" s="1"/>
  <c r="F386" i="1"/>
  <c r="G386" i="1" s="1"/>
  <c r="F385" i="1"/>
  <c r="G385" i="1" s="1"/>
  <c r="F384" i="1"/>
  <c r="G384" i="1" s="1"/>
  <c r="F383" i="1"/>
  <c r="G383" i="1" s="1"/>
  <c r="F382" i="1"/>
  <c r="G382" i="1" s="1"/>
  <c r="F381" i="1"/>
  <c r="G381" i="1" s="1"/>
  <c r="F380" i="1"/>
  <c r="G380" i="1" s="1"/>
  <c r="F379" i="1"/>
  <c r="G379" i="1" s="1"/>
  <c r="F378" i="1"/>
  <c r="G378" i="1" s="1"/>
  <c r="F377" i="1"/>
  <c r="G377" i="1" s="1"/>
  <c r="F376" i="1"/>
  <c r="G376" i="1" s="1"/>
  <c r="F375" i="1"/>
  <c r="G375" i="1" s="1"/>
  <c r="F374" i="1"/>
  <c r="G374" i="1" s="1"/>
  <c r="G373" i="1"/>
  <c r="F373" i="1"/>
  <c r="F372" i="1"/>
  <c r="G372" i="1" s="1"/>
  <c r="F371" i="1"/>
  <c r="G371" i="1" s="1"/>
  <c r="F370" i="1"/>
  <c r="G370" i="1" s="1"/>
  <c r="G369" i="1"/>
  <c r="F369" i="1"/>
  <c r="F368" i="1"/>
  <c r="G368" i="1" s="1"/>
  <c r="F367" i="1"/>
  <c r="G367" i="1" s="1"/>
  <c r="F366" i="1"/>
  <c r="G366" i="1" s="1"/>
  <c r="G365" i="1"/>
  <c r="F365" i="1"/>
  <c r="F364" i="1"/>
  <c r="G364" i="1" s="1"/>
  <c r="F363" i="1"/>
  <c r="G363" i="1" s="1"/>
  <c r="F362" i="1"/>
  <c r="G362" i="1" s="1"/>
  <c r="G361" i="1"/>
  <c r="F361" i="1"/>
  <c r="F360" i="1"/>
  <c r="G360" i="1" s="1"/>
  <c r="F359" i="1"/>
  <c r="G359" i="1" s="1"/>
  <c r="F358" i="1"/>
  <c r="G358" i="1" s="1"/>
  <c r="G357" i="1"/>
  <c r="F357" i="1"/>
  <c r="F356" i="1"/>
  <c r="G356" i="1" s="1"/>
  <c r="F355" i="1"/>
  <c r="G355" i="1" s="1"/>
  <c r="F354" i="1"/>
  <c r="G354" i="1" s="1"/>
  <c r="G353" i="1"/>
  <c r="F353" i="1"/>
  <c r="F352" i="1"/>
  <c r="G352" i="1" s="1"/>
  <c r="F351" i="1"/>
  <c r="G351" i="1" s="1"/>
  <c r="F350" i="1"/>
  <c r="G350" i="1" s="1"/>
  <c r="G349" i="1"/>
  <c r="F349" i="1"/>
  <c r="F348" i="1"/>
  <c r="G348" i="1" s="1"/>
  <c r="F347" i="1"/>
  <c r="G347" i="1" s="1"/>
  <c r="F346" i="1"/>
  <c r="G346" i="1" s="1"/>
  <c r="G345" i="1"/>
  <c r="F345" i="1"/>
  <c r="F344" i="1"/>
  <c r="G344" i="1" s="1"/>
  <c r="F343" i="1"/>
  <c r="G343" i="1" s="1"/>
  <c r="F342" i="1"/>
  <c r="G342" i="1" s="1"/>
  <c r="G341" i="1"/>
  <c r="F341" i="1"/>
  <c r="F340" i="1"/>
  <c r="G340" i="1" s="1"/>
  <c r="F339" i="1"/>
  <c r="G339" i="1" s="1"/>
  <c r="F338" i="1"/>
  <c r="G338" i="1" s="1"/>
  <c r="G337" i="1"/>
  <c r="F337" i="1"/>
  <c r="F336" i="1"/>
  <c r="G336" i="1" s="1"/>
  <c r="F335" i="1"/>
  <c r="G335" i="1" s="1"/>
  <c r="F334" i="1"/>
  <c r="G334" i="1" s="1"/>
  <c r="G333" i="1"/>
  <c r="F333" i="1"/>
  <c r="F332" i="1"/>
  <c r="G332" i="1" s="1"/>
  <c r="F331" i="1"/>
  <c r="G331" i="1" s="1"/>
  <c r="F330" i="1"/>
  <c r="G330" i="1" s="1"/>
  <c r="G329" i="1"/>
  <c r="F329" i="1"/>
  <c r="F328" i="1"/>
  <c r="G328" i="1" s="1"/>
  <c r="F327" i="1"/>
  <c r="G327" i="1" s="1"/>
  <c r="F326" i="1"/>
  <c r="G326" i="1" s="1"/>
  <c r="G325" i="1"/>
  <c r="F325" i="1"/>
  <c r="F324" i="1"/>
  <c r="G324" i="1" s="1"/>
  <c r="F323" i="1"/>
  <c r="G323" i="1" s="1"/>
  <c r="F322" i="1"/>
  <c r="G322" i="1" s="1"/>
  <c r="G321" i="1"/>
  <c r="F321" i="1"/>
  <c r="F320" i="1"/>
  <c r="G320" i="1" s="1"/>
  <c r="F319" i="1"/>
  <c r="G319" i="1" s="1"/>
  <c r="F318" i="1"/>
  <c r="G318" i="1" s="1"/>
  <c r="G317" i="1"/>
  <c r="F317" i="1"/>
  <c r="F316" i="1"/>
  <c r="G316" i="1" s="1"/>
  <c r="F315" i="1"/>
  <c r="G315" i="1" s="1"/>
  <c r="F314" i="1"/>
  <c r="G314" i="1" s="1"/>
  <c r="G313" i="1"/>
  <c r="F313" i="1"/>
  <c r="F312" i="1"/>
  <c r="G312" i="1" s="1"/>
  <c r="F311" i="1"/>
  <c r="G311" i="1" s="1"/>
  <c r="F310" i="1"/>
  <c r="G310" i="1" s="1"/>
  <c r="G309" i="1"/>
  <c r="F309" i="1"/>
  <c r="F308" i="1"/>
  <c r="G308" i="1" s="1"/>
  <c r="F307" i="1"/>
  <c r="G307" i="1" s="1"/>
  <c r="F306" i="1"/>
  <c r="G306" i="1" s="1"/>
  <c r="G305" i="1"/>
  <c r="F305" i="1"/>
  <c r="F304" i="1"/>
  <c r="G304" i="1" s="1"/>
  <c r="F303" i="1"/>
  <c r="G303" i="1" s="1"/>
  <c r="F302" i="1"/>
  <c r="G302" i="1" s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F287" i="1"/>
  <c r="G287" i="1" s="1"/>
  <c r="G286" i="1"/>
  <c r="F286" i="1"/>
  <c r="F285" i="1"/>
  <c r="G285" i="1" s="1"/>
  <c r="G284" i="1"/>
  <c r="F284" i="1"/>
  <c r="F283" i="1"/>
  <c r="G283" i="1" s="1"/>
  <c r="G282" i="1"/>
  <c r="F282" i="1"/>
  <c r="F281" i="1"/>
  <c r="G281" i="1" s="1"/>
  <c r="G280" i="1"/>
  <c r="F280" i="1"/>
  <c r="F279" i="1"/>
  <c r="G279" i="1" s="1"/>
  <c r="G278" i="1"/>
  <c r="F278" i="1"/>
  <c r="F277" i="1"/>
  <c r="G277" i="1" s="1"/>
  <c r="G276" i="1"/>
  <c r="F276" i="1"/>
  <c r="F275" i="1"/>
  <c r="G275" i="1" s="1"/>
  <c r="G274" i="1"/>
  <c r="F274" i="1"/>
  <c r="F273" i="1"/>
  <c r="G273" i="1" s="1"/>
  <c r="G272" i="1"/>
  <c r="F272" i="1"/>
  <c r="F271" i="1"/>
  <c r="G271" i="1" s="1"/>
  <c r="G270" i="1"/>
  <c r="F270" i="1"/>
  <c r="F269" i="1"/>
  <c r="G269" i="1" s="1"/>
  <c r="G268" i="1"/>
  <c r="F268" i="1"/>
  <c r="F267" i="1"/>
  <c r="G267" i="1" s="1"/>
  <c r="G266" i="1"/>
  <c r="F266" i="1"/>
  <c r="F265" i="1"/>
  <c r="G265" i="1" s="1"/>
  <c r="G264" i="1"/>
  <c r="F264" i="1"/>
  <c r="F263" i="1"/>
  <c r="G263" i="1" s="1"/>
  <c r="G262" i="1"/>
  <c r="F262" i="1"/>
  <c r="F261" i="1"/>
  <c r="G261" i="1" s="1"/>
  <c r="G260" i="1"/>
  <c r="F260" i="1"/>
  <c r="F259" i="1"/>
  <c r="G259" i="1" s="1"/>
  <c r="G258" i="1"/>
  <c r="F258" i="1"/>
  <c r="F257" i="1"/>
  <c r="G257" i="1" s="1"/>
  <c r="G256" i="1"/>
  <c r="F256" i="1"/>
  <c r="F255" i="1"/>
  <c r="G255" i="1" s="1"/>
  <c r="G254" i="1"/>
  <c r="F254" i="1"/>
  <c r="F253" i="1"/>
  <c r="G253" i="1" s="1"/>
  <c r="G252" i="1"/>
  <c r="F252" i="1"/>
  <c r="F251" i="1"/>
  <c r="G251" i="1" s="1"/>
  <c r="G250" i="1"/>
  <c r="F250" i="1"/>
  <c r="F249" i="1"/>
  <c r="G249" i="1" s="1"/>
  <c r="G248" i="1"/>
  <c r="F248" i="1"/>
  <c r="F247" i="1"/>
  <c r="G247" i="1" s="1"/>
  <c r="G246" i="1"/>
  <c r="F246" i="1"/>
  <c r="F245" i="1"/>
  <c r="G245" i="1" s="1"/>
  <c r="G244" i="1"/>
  <c r="F244" i="1"/>
  <c r="F243" i="1"/>
  <c r="G243" i="1" s="1"/>
  <c r="G242" i="1"/>
  <c r="F242" i="1"/>
  <c r="F241" i="1"/>
  <c r="G241" i="1" s="1"/>
  <c r="G240" i="1"/>
  <c r="F240" i="1"/>
  <c r="F239" i="1"/>
  <c r="G239" i="1" s="1"/>
  <c r="G238" i="1"/>
  <c r="F238" i="1"/>
  <c r="F237" i="1"/>
  <c r="G237" i="1" s="1"/>
  <c r="G236" i="1"/>
  <c r="F236" i="1"/>
  <c r="F235" i="1"/>
  <c r="G235" i="1" s="1"/>
  <c r="G234" i="1"/>
  <c r="F234" i="1"/>
  <c r="F233" i="1"/>
  <c r="G233" i="1" s="1"/>
  <c r="G232" i="1"/>
  <c r="F232" i="1"/>
  <c r="F231" i="1"/>
  <c r="G231" i="1" s="1"/>
  <c r="G230" i="1"/>
  <c r="F230" i="1"/>
  <c r="F229" i="1"/>
  <c r="G229" i="1" s="1"/>
  <c r="G228" i="1"/>
  <c r="F228" i="1"/>
  <c r="F227" i="1"/>
  <c r="G227" i="1" s="1"/>
  <c r="G226" i="1"/>
  <c r="F226" i="1"/>
  <c r="F225" i="1"/>
  <c r="G225" i="1" s="1"/>
  <c r="G224" i="1"/>
  <c r="F224" i="1"/>
  <c r="F223" i="1"/>
  <c r="G223" i="1" s="1"/>
  <c r="G222" i="1"/>
  <c r="F222" i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5" i="1"/>
  <c r="G185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F169" i="1"/>
  <c r="G169" i="1" s="1"/>
  <c r="F168" i="1"/>
  <c r="G168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8" i="1"/>
  <c r="G158" i="1" s="1"/>
  <c r="F157" i="1"/>
  <c r="G157" i="1" s="1"/>
  <c r="F156" i="1"/>
  <c r="G156" i="1" s="1"/>
  <c r="F155" i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G46" i="1"/>
  <c r="F46" i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G38" i="1"/>
  <c r="F38" i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G30" i="1"/>
  <c r="F30" i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G22" i="1"/>
  <c r="F22" i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G14" i="1"/>
  <c r="F14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G6" i="1"/>
  <c r="F6" i="1"/>
  <c r="F5" i="1"/>
  <c r="G5" i="1" s="1"/>
  <c r="F4" i="1"/>
  <c r="G4" i="1" s="1"/>
  <c r="F3" i="1"/>
  <c r="G3" i="1" s="1"/>
  <c r="E630" i="1" l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<sst xmlns="http://schemas.openxmlformats.org/spreadsheetml/2006/main" count="8" uniqueCount="7">
  <si>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</si>
  <si>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</si>
  <si>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</si>
  <si>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</si>
  <si>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B050"/>
        <rFont val="Arial Cyr"/>
        <charset val="204"/>
      </rPr>
      <t>3</t>
    </r>
  </si>
  <si>
    <r>
      <t>B</t>
    </r>
    <r>
      <rPr>
        <b/>
        <sz val="8"/>
        <color rgb="FF00B050"/>
        <rFont val="Arial Cyr"/>
        <charset val="204"/>
      </rPr>
      <t>3</t>
    </r>
  </si>
  <si>
    <r>
      <t>C</t>
    </r>
    <r>
      <rPr>
        <b/>
        <sz val="8"/>
        <color rgb="FF00B050"/>
        <rFont val="Arial Cyr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</si>
</sst>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00B050"/>
      <name val="Arial Cyr"/>
      <charset val="204"/>
    </font>
    <font>
      <b/>
      <sz val="10"/>
      <color rgb="FF00B050"/>
      <name val="Arial Cyr"/>
      <charset val="204"/>
    </font>
    <font>
      <b/>
      <sz val="12"/>
      <color rgb="FF00B050"/>
      <name val="Arial Cyr"/>
      <charset val="204"/>
    </font>
    <font>
      <b/>
      <sz val="8"/>
      <color rgb="FF00B050"/>
      <name val="Arial Cyr"/>
      <charset val="204"/>
    </font>
    <font>
      <b/>
      <sz val="11"/>
      <color rgb="FF00B05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Fill="1"/>
    <xf numFmtId="0" fontId="19" fillId="3" borderId="0" xfId="0" applyFont="1" applyFill="1"/>
    <xf numFmtId="0" fontId="17" fillId="3" borderId="0" xfId="0" applyFont="1" applyFill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(18))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251.31754409163744</c:v>
                </c:pt>
                <c:pt idx="1">
                  <c:v>253.40687145650892</c:v>
                </c:pt>
                <c:pt idx="2">
                  <c:v>254.46155650651349</c:v>
                </c:pt>
                <c:pt idx="3">
                  <c:v>255.53673542641334</c:v>
                </c:pt>
                <c:pt idx="4">
                  <c:v>256.25711213964888</c:v>
                </c:pt>
                <c:pt idx="5">
                  <c:v>256.83328923255095</c:v>
                </c:pt>
                <c:pt idx="6">
                  <c:v>258.24000255578113</c:v>
                </c:pt>
                <c:pt idx="7">
                  <c:v>259.77980114605879</c:v>
                </c:pt>
                <c:pt idx="8">
                  <c:v>260.63804580103783</c:v>
                </c:pt>
                <c:pt idx="9">
                  <c:v>261.91105002269256</c:v>
                </c:pt>
                <c:pt idx="10">
                  <c:v>262.35468254008072</c:v>
                </c:pt>
                <c:pt idx="11">
                  <c:v>262.65416694048685</c:v>
                </c:pt>
                <c:pt idx="12">
                  <c:v>262.58755629919182</c:v>
                </c:pt>
                <c:pt idx="13">
                  <c:v>262.74284809352281</c:v>
                </c:pt>
                <c:pt idx="14">
                  <c:v>262.9831560057047</c:v>
                </c:pt>
                <c:pt idx="15">
                  <c:v>263.32366120060516</c:v>
                </c:pt>
                <c:pt idx="16">
                  <c:v>263.69453550200586</c:v>
                </c:pt>
                <c:pt idx="17">
                  <c:v>263.90449014711567</c:v>
                </c:pt>
                <c:pt idx="18">
                  <c:v>264.22631135964605</c:v>
                </c:pt>
                <c:pt idx="19">
                  <c:v>265.00947822868545</c:v>
                </c:pt>
                <c:pt idx="20">
                  <c:v>265.13186262033361</c:v>
                </c:pt>
                <c:pt idx="21">
                  <c:v>265.03947644028489</c:v>
                </c:pt>
                <c:pt idx="22">
                  <c:v>265.10166002810001</c:v>
                </c:pt>
                <c:pt idx="23">
                  <c:v>264.85907865776579</c:v>
                </c:pt>
                <c:pt idx="24">
                  <c:v>264.79596987099757</c:v>
                </c:pt>
                <c:pt idx="25">
                  <c:v>264.58012843364145</c:v>
                </c:pt>
                <c:pt idx="26">
                  <c:v>264.42830765524388</c:v>
                </c:pt>
                <c:pt idx="27">
                  <c:v>264.27082126643677</c:v>
                </c:pt>
                <c:pt idx="28">
                  <c:v>264.33459010074341</c:v>
                </c:pt>
                <c:pt idx="29">
                  <c:v>264.57141553087479</c:v>
                </c:pt>
                <c:pt idx="30">
                  <c:v>264.5656248629644</c:v>
                </c:pt>
                <c:pt idx="31">
                  <c:v>264.70899285013121</c:v>
                </c:pt>
                <c:pt idx="32">
                  <c:v>265.00825835562381</c:v>
                </c:pt>
                <c:pt idx="33">
                  <c:v>265.07499123385912</c:v>
                </c:pt>
                <c:pt idx="34">
                  <c:v>265.14840941951087</c:v>
                </c:pt>
                <c:pt idx="35">
                  <c:v>265.00361968587868</c:v>
                </c:pt>
                <c:pt idx="36">
                  <c:v>264.84519348274051</c:v>
                </c:pt>
                <c:pt idx="37">
                  <c:v>264.5203392984248</c:v>
                </c:pt>
                <c:pt idx="38">
                  <c:v>264.1316649865874</c:v>
                </c:pt>
                <c:pt idx="39">
                  <c:v>263.45324063884323</c:v>
                </c:pt>
                <c:pt idx="40">
                  <c:v>262.49938207414021</c:v>
                </c:pt>
                <c:pt idx="41">
                  <c:v>261.58330529295233</c:v>
                </c:pt>
                <c:pt idx="42">
                  <c:v>260.66895624211622</c:v>
                </c:pt>
                <c:pt idx="43">
                  <c:v>259.92874394352765</c:v>
                </c:pt>
                <c:pt idx="44">
                  <c:v>259.556562895745</c:v>
                </c:pt>
                <c:pt idx="45">
                  <c:v>259.29545009749108</c:v>
                </c:pt>
                <c:pt idx="46">
                  <c:v>259.18920791800434</c:v>
                </c:pt>
                <c:pt idx="47">
                  <c:v>259.01342170902387</c:v>
                </c:pt>
                <c:pt idx="48">
                  <c:v>258.92548470068181</c:v>
                </c:pt>
                <c:pt idx="49">
                  <c:v>258.95426984579433</c:v>
                </c:pt>
                <c:pt idx="50">
                  <c:v>259.03211559010481</c:v>
                </c:pt>
                <c:pt idx="51">
                  <c:v>259.37005056604971</c:v>
                </c:pt>
                <c:pt idx="52">
                  <c:v>259.80472040078826</c:v>
                </c:pt>
                <c:pt idx="53">
                  <c:v>260.2713986229229</c:v>
                </c:pt>
                <c:pt idx="54">
                  <c:v>260.71629046476119</c:v>
                </c:pt>
                <c:pt idx="55">
                  <c:v>261.18017970093643</c:v>
                </c:pt>
                <c:pt idx="56">
                  <c:v>261.70804874419861</c:v>
                </c:pt>
                <c:pt idx="57">
                  <c:v>262.27405246402685</c:v>
                </c:pt>
                <c:pt idx="58">
                  <c:v>262.82410239189176</c:v>
                </c:pt>
                <c:pt idx="59">
                  <c:v>263.44419192938125</c:v>
                </c:pt>
                <c:pt idx="60">
                  <c:v>264.05190830133085</c:v>
                </c:pt>
                <c:pt idx="61">
                  <c:v>264.67715112485104</c:v>
                </c:pt>
                <c:pt idx="62">
                  <c:v>265.26307118306363</c:v>
                </c:pt>
                <c:pt idx="63">
                  <c:v>265.77336999195978</c:v>
                </c:pt>
                <c:pt idx="64">
                  <c:v>266.2692833531421</c:v>
                </c:pt>
                <c:pt idx="65">
                  <c:v>266.71503809231331</c:v>
                </c:pt>
                <c:pt idx="66">
                  <c:v>267.06777781320682</c:v>
                </c:pt>
                <c:pt idx="67">
                  <c:v>267.36537324554456</c:v>
                </c:pt>
                <c:pt idx="68">
                  <c:v>267.6242885040042</c:v>
                </c:pt>
                <c:pt idx="69">
                  <c:v>267.87494987780059</c:v>
                </c:pt>
                <c:pt idx="70">
                  <c:v>268.10377773548697</c:v>
                </c:pt>
                <c:pt idx="71">
                  <c:v>268.26687838188883</c:v>
                </c:pt>
                <c:pt idx="72">
                  <c:v>268.397442730168</c:v>
                </c:pt>
                <c:pt idx="73">
                  <c:v>268.53072649248361</c:v>
                </c:pt>
                <c:pt idx="74">
                  <c:v>268.67422390175784</c:v>
                </c:pt>
                <c:pt idx="75">
                  <c:v>268.79726693759295</c:v>
                </c:pt>
                <c:pt idx="76">
                  <c:v>268.93772013242506</c:v>
                </c:pt>
                <c:pt idx="77">
                  <c:v>269.07381674974874</c:v>
                </c:pt>
                <c:pt idx="78">
                  <c:v>269.17774049096607</c:v>
                </c:pt>
                <c:pt idx="79">
                  <c:v>269.26678661160372</c:v>
                </c:pt>
                <c:pt idx="80">
                  <c:v>269.35084079151653</c:v>
                </c:pt>
                <c:pt idx="81">
                  <c:v>269.42632542631992</c:v>
                </c:pt>
                <c:pt idx="82">
                  <c:v>269.52200368747515</c:v>
                </c:pt>
                <c:pt idx="83">
                  <c:v>269.60388271112924</c:v>
                </c:pt>
                <c:pt idx="84">
                  <c:v>269.66420753555957</c:v>
                </c:pt>
                <c:pt idx="85">
                  <c:v>269.72228138142162</c:v>
                </c:pt>
                <c:pt idx="86">
                  <c:v>269.78449366266221</c:v>
                </c:pt>
                <c:pt idx="87">
                  <c:v>269.8173017683373</c:v>
                </c:pt>
                <c:pt idx="88">
                  <c:v>269.84263096470266</c:v>
                </c:pt>
                <c:pt idx="89">
                  <c:v>269.87244907261027</c:v>
                </c:pt>
                <c:pt idx="90">
                  <c:v>269.88757645914666</c:v>
                </c:pt>
                <c:pt idx="91">
                  <c:v>269.89461221704335</c:v>
                </c:pt>
                <c:pt idx="92">
                  <c:v>269.8656513626662</c:v>
                </c:pt>
                <c:pt idx="93">
                  <c:v>269.80807017545362</c:v>
                </c:pt>
                <c:pt idx="94">
                  <c:v>269.75026860761494</c:v>
                </c:pt>
                <c:pt idx="95">
                  <c:v>269.67159469637022</c:v>
                </c:pt>
                <c:pt idx="96">
                  <c:v>269.58405730244505</c:v>
                </c:pt>
                <c:pt idx="97">
                  <c:v>269.47822779209031</c:v>
                </c:pt>
                <c:pt idx="98">
                  <c:v>269.35464780205945</c:v>
                </c:pt>
                <c:pt idx="99">
                  <c:v>269.24833025364018</c:v>
                </c:pt>
                <c:pt idx="100">
                  <c:v>269.15456005163941</c:v>
                </c:pt>
                <c:pt idx="101">
                  <c:v>269.06728365606182</c:v>
                </c:pt>
                <c:pt idx="102">
                  <c:v>268.97185912552601</c:v>
                </c:pt>
                <c:pt idx="103">
                  <c:v>268.89724014418488</c:v>
                </c:pt>
                <c:pt idx="104">
                  <c:v>268.82881170971103</c:v>
                </c:pt>
                <c:pt idx="105">
                  <c:v>268.77265895345994</c:v>
                </c:pt>
                <c:pt idx="106">
                  <c:v>268.71950234965601</c:v>
                </c:pt>
                <c:pt idx="107">
                  <c:v>268.64927222648242</c:v>
                </c:pt>
                <c:pt idx="108">
                  <c:v>268.57303871222985</c:v>
                </c:pt>
                <c:pt idx="109">
                  <c:v>268.50482524354197</c:v>
                </c:pt>
                <c:pt idx="110">
                  <c:v>268.41951145191445</c:v>
                </c:pt>
                <c:pt idx="111">
                  <c:v>268.32444309348517</c:v>
                </c:pt>
                <c:pt idx="112">
                  <c:v>268.22252234679712</c:v>
                </c:pt>
                <c:pt idx="113">
                  <c:v>268.10236789604045</c:v>
                </c:pt>
                <c:pt idx="114">
                  <c:v>267.98801287884578</c:v>
                </c:pt>
                <c:pt idx="115">
                  <c:v>267.8501818039033</c:v>
                </c:pt>
                <c:pt idx="116">
                  <c:v>267.71679761063234</c:v>
                </c:pt>
                <c:pt idx="117">
                  <c:v>267.58559013423252</c:v>
                </c:pt>
                <c:pt idx="118">
                  <c:v>267.45912905746025</c:v>
                </c:pt>
                <c:pt idx="119">
                  <c:v>267.33266750288306</c:v>
                </c:pt>
                <c:pt idx="120">
                  <c:v>267.2212930708634</c:v>
                </c:pt>
                <c:pt idx="121">
                  <c:v>267.09263586181288</c:v>
                </c:pt>
                <c:pt idx="122">
                  <c:v>266.95080263124902</c:v>
                </c:pt>
                <c:pt idx="123">
                  <c:v>266.80306119040034</c:v>
                </c:pt>
                <c:pt idx="124">
                  <c:v>266.65864273249105</c:v>
                </c:pt>
                <c:pt idx="125">
                  <c:v>266.48376496336726</c:v>
                </c:pt>
                <c:pt idx="126">
                  <c:v>266.31326283620058</c:v>
                </c:pt>
                <c:pt idx="127">
                  <c:v>266.11646684059326</c:v>
                </c:pt>
                <c:pt idx="128">
                  <c:v>265.88940952430238</c:v>
                </c:pt>
                <c:pt idx="129">
                  <c:v>265.63872216065545</c:v>
                </c:pt>
                <c:pt idx="130">
                  <c:v>265.38897318492701</c:v>
                </c:pt>
                <c:pt idx="131">
                  <c:v>265.1193315823997</c:v>
                </c:pt>
                <c:pt idx="132">
                  <c:v>264.83665615357</c:v>
                </c:pt>
                <c:pt idx="133">
                  <c:v>264.54926381778159</c:v>
                </c:pt>
                <c:pt idx="134">
                  <c:v>264.26125666700375</c:v>
                </c:pt>
                <c:pt idx="135">
                  <c:v>263.98391116499585</c:v>
                </c:pt>
                <c:pt idx="136">
                  <c:v>263.72107814422594</c:v>
                </c:pt>
                <c:pt idx="137">
                  <c:v>263.50798343509189</c:v>
                </c:pt>
                <c:pt idx="138">
                  <c:v>263.30056095444826</c:v>
                </c:pt>
                <c:pt idx="139">
                  <c:v>263.11590356525289</c:v>
                </c:pt>
                <c:pt idx="140">
                  <c:v>262.96411592583729</c:v>
                </c:pt>
                <c:pt idx="141">
                  <c:v>262.84362471620977</c:v>
                </c:pt>
                <c:pt idx="142">
                  <c:v>262.73775347964113</c:v>
                </c:pt>
                <c:pt idx="143">
                  <c:v>262.63918694599687</c:v>
                </c:pt>
                <c:pt idx="144">
                  <c:v>262.55010558075685</c:v>
                </c:pt>
                <c:pt idx="145">
                  <c:v>262.49097027246847</c:v>
                </c:pt>
                <c:pt idx="146">
                  <c:v>262.40519160645664</c:v>
                </c:pt>
                <c:pt idx="147">
                  <c:v>262.32770881474238</c:v>
                </c:pt>
                <c:pt idx="148">
                  <c:v>262.20732515647092</c:v>
                </c:pt>
                <c:pt idx="149">
                  <c:v>262.07074096065156</c:v>
                </c:pt>
                <c:pt idx="150">
                  <c:v>261.92009903394381</c:v>
                </c:pt>
                <c:pt idx="151">
                  <c:v>261.7671220037455</c:v>
                </c:pt>
                <c:pt idx="152">
                  <c:v>261.57092514384328</c:v>
                </c:pt>
                <c:pt idx="153">
                  <c:v>261.3779857490992</c:v>
                </c:pt>
                <c:pt idx="154">
                  <c:v>261.21227883131684</c:v>
                </c:pt>
                <c:pt idx="155">
                  <c:v>261.04917232075911</c:v>
                </c:pt>
                <c:pt idx="156">
                  <c:v>260.89523704226696</c:v>
                </c:pt>
                <c:pt idx="157">
                  <c:v>260.77505837021272</c:v>
                </c:pt>
                <c:pt idx="158">
                  <c:v>260.65961516107194</c:v>
                </c:pt>
                <c:pt idx="159">
                  <c:v>260.57768088994811</c:v>
                </c:pt>
                <c:pt idx="160">
                  <c:v>260.52712149745093</c:v>
                </c:pt>
                <c:pt idx="161">
                  <c:v>260.49923819432036</c:v>
                </c:pt>
                <c:pt idx="162">
                  <c:v>260.48023896566292</c:v>
                </c:pt>
                <c:pt idx="163">
                  <c:v>260.47184325553485</c:v>
                </c:pt>
                <c:pt idx="164">
                  <c:v>260.47357348245589</c:v>
                </c:pt>
                <c:pt idx="165">
                  <c:v>260.45298141536159</c:v>
                </c:pt>
                <c:pt idx="166">
                  <c:v>260.46267213329799</c:v>
                </c:pt>
                <c:pt idx="167">
                  <c:v>260.46114536051573</c:v>
                </c:pt>
                <c:pt idx="168">
                  <c:v>260.45504950807515</c:v>
                </c:pt>
                <c:pt idx="169">
                  <c:v>260.45633281596758</c:v>
                </c:pt>
                <c:pt idx="170">
                  <c:v>260.43513046707972</c:v>
                </c:pt>
                <c:pt idx="171">
                  <c:v>260.35758852417854</c:v>
                </c:pt>
                <c:pt idx="172">
                  <c:v>260.26000823401836</c:v>
                </c:pt>
                <c:pt idx="173">
                  <c:v>260.18386985109538</c:v>
                </c:pt>
                <c:pt idx="174">
                  <c:v>260.09979273927149</c:v>
                </c:pt>
                <c:pt idx="175">
                  <c:v>260.01338705440753</c:v>
                </c:pt>
                <c:pt idx="176">
                  <c:v>259.90464761714247</c:v>
                </c:pt>
                <c:pt idx="177">
                  <c:v>259.76887336189407</c:v>
                </c:pt>
                <c:pt idx="178">
                  <c:v>259.59169785239203</c:v>
                </c:pt>
                <c:pt idx="179">
                  <c:v>259.43025069558632</c:v>
                </c:pt>
                <c:pt idx="180">
                  <c:v>259.24680070058787</c:v>
                </c:pt>
                <c:pt idx="181">
                  <c:v>259.05460753176953</c:v>
                </c:pt>
                <c:pt idx="182">
                  <c:v>258.92509953850504</c:v>
                </c:pt>
                <c:pt idx="183">
                  <c:v>258.79893226136028</c:v>
                </c:pt>
                <c:pt idx="184">
                  <c:v>258.62927253176406</c:v>
                </c:pt>
                <c:pt idx="185">
                  <c:v>258.51556624890026</c:v>
                </c:pt>
                <c:pt idx="186">
                  <c:v>258.40678107419791</c:v>
                </c:pt>
                <c:pt idx="187">
                  <c:v>258.32166174372713</c:v>
                </c:pt>
                <c:pt idx="188">
                  <c:v>258.22374670684769</c:v>
                </c:pt>
                <c:pt idx="189">
                  <c:v>258.1627683579257</c:v>
                </c:pt>
                <c:pt idx="190">
                  <c:v>258.07783022902532</c:v>
                </c:pt>
                <c:pt idx="191">
                  <c:v>258.00633215469412</c:v>
                </c:pt>
                <c:pt idx="192">
                  <c:v>257.92118144973949</c:v>
                </c:pt>
                <c:pt idx="193">
                  <c:v>257.80884786481425</c:v>
                </c:pt>
                <c:pt idx="194">
                  <c:v>257.7059485235078</c:v>
                </c:pt>
                <c:pt idx="195">
                  <c:v>257.59844836355842</c:v>
                </c:pt>
                <c:pt idx="196">
                  <c:v>257.40517468210601</c:v>
                </c:pt>
                <c:pt idx="197">
                  <c:v>257.20666464394714</c:v>
                </c:pt>
                <c:pt idx="198">
                  <c:v>256.97853138497277</c:v>
                </c:pt>
                <c:pt idx="199">
                  <c:v>256.72609757004142</c:v>
                </c:pt>
                <c:pt idx="200">
                  <c:v>256.45749599707347</c:v>
                </c:pt>
                <c:pt idx="201">
                  <c:v>256.16633691489557</c:v>
                </c:pt>
                <c:pt idx="202">
                  <c:v>255.85284103705837</c:v>
                </c:pt>
                <c:pt idx="203">
                  <c:v>255.58413653821162</c:v>
                </c:pt>
                <c:pt idx="204">
                  <c:v>255.31586587963844</c:v>
                </c:pt>
                <c:pt idx="205">
                  <c:v>255.0272881447035</c:v>
                </c:pt>
                <c:pt idx="206">
                  <c:v>254.77721320509264</c:v>
                </c:pt>
                <c:pt idx="207">
                  <c:v>254.55977797948435</c:v>
                </c:pt>
                <c:pt idx="208">
                  <c:v>254.33292703832853</c:v>
                </c:pt>
                <c:pt idx="209">
                  <c:v>254.15490310580267</c:v>
                </c:pt>
                <c:pt idx="210">
                  <c:v>253.9950967566086</c:v>
                </c:pt>
                <c:pt idx="211">
                  <c:v>253.82753668999047</c:v>
                </c:pt>
                <c:pt idx="212">
                  <c:v>253.69249331610845</c:v>
                </c:pt>
                <c:pt idx="213">
                  <c:v>253.60412341445027</c:v>
                </c:pt>
                <c:pt idx="214">
                  <c:v>253.49050761402879</c:v>
                </c:pt>
                <c:pt idx="215">
                  <c:v>253.32429122477231</c:v>
                </c:pt>
                <c:pt idx="216">
                  <c:v>253.17999610164378</c:v>
                </c:pt>
                <c:pt idx="217">
                  <c:v>253.01663260297204</c:v>
                </c:pt>
                <c:pt idx="218">
                  <c:v>252.85130010758132</c:v>
                </c:pt>
                <c:pt idx="219">
                  <c:v>252.6945494417389</c:v>
                </c:pt>
                <c:pt idx="220">
                  <c:v>252.47160478325563</c:v>
                </c:pt>
                <c:pt idx="221">
                  <c:v>252.28047112737616</c:v>
                </c:pt>
                <c:pt idx="222">
                  <c:v>252.11498626731796</c:v>
                </c:pt>
                <c:pt idx="223">
                  <c:v>251.91252315919724</c:v>
                </c:pt>
                <c:pt idx="224">
                  <c:v>251.64450550788791</c:v>
                </c:pt>
                <c:pt idx="225">
                  <c:v>251.39381824249628</c:v>
                </c:pt>
                <c:pt idx="226">
                  <c:v>251.21210434803331</c:v>
                </c:pt>
                <c:pt idx="227">
                  <c:v>251.0436204851795</c:v>
                </c:pt>
                <c:pt idx="228">
                  <c:v>250.86524405411376</c:v>
                </c:pt>
                <c:pt idx="229">
                  <c:v>250.70330936182987</c:v>
                </c:pt>
                <c:pt idx="230">
                  <c:v>250.47700946815362</c:v>
                </c:pt>
                <c:pt idx="231">
                  <c:v>250.30724513780075</c:v>
                </c:pt>
                <c:pt idx="232">
                  <c:v>250.13454983570057</c:v>
                </c:pt>
                <c:pt idx="233">
                  <c:v>249.96219756931868</c:v>
                </c:pt>
                <c:pt idx="234">
                  <c:v>249.80178071196516</c:v>
                </c:pt>
                <c:pt idx="235">
                  <c:v>249.63437468311662</c:v>
                </c:pt>
                <c:pt idx="236">
                  <c:v>249.48317646291022</c:v>
                </c:pt>
                <c:pt idx="237">
                  <c:v>249.26662298108315</c:v>
                </c:pt>
                <c:pt idx="238">
                  <c:v>249.01375645626754</c:v>
                </c:pt>
                <c:pt idx="239">
                  <c:v>248.7513506911327</c:v>
                </c:pt>
                <c:pt idx="240">
                  <c:v>248.48038842053808</c:v>
                </c:pt>
                <c:pt idx="241">
                  <c:v>248.29763395357034</c:v>
                </c:pt>
                <c:pt idx="242">
                  <c:v>248.10011697899307</c:v>
                </c:pt>
                <c:pt idx="243">
                  <c:v>247.90276630530258</c:v>
                </c:pt>
                <c:pt idx="244">
                  <c:v>247.7142869350408</c:v>
                </c:pt>
                <c:pt idx="245">
                  <c:v>247.52122860311667</c:v>
                </c:pt>
                <c:pt idx="246">
                  <c:v>247.40678247130273</c:v>
                </c:pt>
                <c:pt idx="247">
                  <c:v>247.26337209200105</c:v>
                </c:pt>
                <c:pt idx="248">
                  <c:v>247.20668855220185</c:v>
                </c:pt>
                <c:pt idx="249">
                  <c:v>247.1756891874814</c:v>
                </c:pt>
                <c:pt idx="250">
                  <c:v>247.17816217854545</c:v>
                </c:pt>
                <c:pt idx="251">
                  <c:v>247.16459442791219</c:v>
                </c:pt>
                <c:pt idx="252">
                  <c:v>247.08575786621458</c:v>
                </c:pt>
                <c:pt idx="253">
                  <c:v>247.02373189260402</c:v>
                </c:pt>
                <c:pt idx="254">
                  <c:v>246.96188604643581</c:v>
                </c:pt>
                <c:pt idx="255">
                  <c:v>246.85575675086466</c:v>
                </c:pt>
                <c:pt idx="256">
                  <c:v>246.74181228658134</c:v>
                </c:pt>
                <c:pt idx="257">
                  <c:v>246.50728185442262</c:v>
                </c:pt>
                <c:pt idx="258">
                  <c:v>246.23339377683308</c:v>
                </c:pt>
                <c:pt idx="259">
                  <c:v>245.9337536359248</c:v>
                </c:pt>
                <c:pt idx="260">
                  <c:v>245.65192226865616</c:v>
                </c:pt>
                <c:pt idx="261">
                  <c:v>245.37189647371284</c:v>
                </c:pt>
                <c:pt idx="262">
                  <c:v>245.12433854588753</c:v>
                </c:pt>
                <c:pt idx="263">
                  <c:v>244.88860271180693</c:v>
                </c:pt>
                <c:pt idx="264">
                  <c:v>244.61303761631032</c:v>
                </c:pt>
                <c:pt idx="265">
                  <c:v>244.23956519977168</c:v>
                </c:pt>
                <c:pt idx="266">
                  <c:v>243.87420609812409</c:v>
                </c:pt>
                <c:pt idx="267">
                  <c:v>243.52029789998826</c:v>
                </c:pt>
                <c:pt idx="268">
                  <c:v>243.22260094075673</c:v>
                </c:pt>
                <c:pt idx="269">
                  <c:v>242.97524082585244</c:v>
                </c:pt>
                <c:pt idx="270">
                  <c:v>242.70765773318021</c:v>
                </c:pt>
                <c:pt idx="271">
                  <c:v>242.39568089806474</c:v>
                </c:pt>
                <c:pt idx="272">
                  <c:v>242.09860226484443</c:v>
                </c:pt>
                <c:pt idx="273">
                  <c:v>241.79249450597112</c:v>
                </c:pt>
                <c:pt idx="274">
                  <c:v>241.46529485240987</c:v>
                </c:pt>
                <c:pt idx="275">
                  <c:v>241.16823949536428</c:v>
                </c:pt>
                <c:pt idx="276">
                  <c:v>240.98598702489147</c:v>
                </c:pt>
                <c:pt idx="277">
                  <c:v>240.83655568964446</c:v>
                </c:pt>
                <c:pt idx="278">
                  <c:v>240.71380775293227</c:v>
                </c:pt>
                <c:pt idx="279">
                  <c:v>240.61381251150846</c:v>
                </c:pt>
                <c:pt idx="280">
                  <c:v>240.47544677540591</c:v>
                </c:pt>
                <c:pt idx="281">
                  <c:v>240.33827343266015</c:v>
                </c:pt>
                <c:pt idx="282">
                  <c:v>240.2495112520422</c:v>
                </c:pt>
                <c:pt idx="283">
                  <c:v>240.08912187252398</c:v>
                </c:pt>
                <c:pt idx="284">
                  <c:v>239.91249601099418</c:v>
                </c:pt>
                <c:pt idx="285">
                  <c:v>239.76512879829482</c:v>
                </c:pt>
                <c:pt idx="286">
                  <c:v>239.62682786600234</c:v>
                </c:pt>
                <c:pt idx="287">
                  <c:v>239.43586647912034</c:v>
                </c:pt>
                <c:pt idx="288">
                  <c:v>239.18602189083836</c:v>
                </c:pt>
                <c:pt idx="289">
                  <c:v>238.95585002730786</c:v>
                </c:pt>
                <c:pt idx="290">
                  <c:v>238.68854663176035</c:v>
                </c:pt>
                <c:pt idx="291">
                  <c:v>238.46771244429942</c:v>
                </c:pt>
                <c:pt idx="292">
                  <c:v>238.25140156018239</c:v>
                </c:pt>
                <c:pt idx="293">
                  <c:v>237.98448153230757</c:v>
                </c:pt>
                <c:pt idx="294">
                  <c:v>237.75317216034952</c:v>
                </c:pt>
                <c:pt idx="295">
                  <c:v>237.53218956895685</c:v>
                </c:pt>
                <c:pt idx="296">
                  <c:v>237.34976533136279</c:v>
                </c:pt>
                <c:pt idx="297">
                  <c:v>237.14829013721734</c:v>
                </c:pt>
                <c:pt idx="298">
                  <c:v>236.95848310163791</c:v>
                </c:pt>
                <c:pt idx="299">
                  <c:v>236.81574557092344</c:v>
                </c:pt>
                <c:pt idx="300">
                  <c:v>236.62002627637216</c:v>
                </c:pt>
                <c:pt idx="301">
                  <c:v>236.43991979047559</c:v>
                </c:pt>
                <c:pt idx="302">
                  <c:v>236.20410959204628</c:v>
                </c:pt>
                <c:pt idx="303">
                  <c:v>235.96006531869469</c:v>
                </c:pt>
                <c:pt idx="304">
                  <c:v>235.72651808546902</c:v>
                </c:pt>
                <c:pt idx="305">
                  <c:v>235.43300694395387</c:v>
                </c:pt>
                <c:pt idx="306">
                  <c:v>235.19519436817311</c:v>
                </c:pt>
                <c:pt idx="307">
                  <c:v>234.90621809616258</c:v>
                </c:pt>
                <c:pt idx="308">
                  <c:v>234.60996718725124</c:v>
                </c:pt>
                <c:pt idx="309">
                  <c:v>234.30688792434469</c:v>
                </c:pt>
                <c:pt idx="310">
                  <c:v>234.00025393748783</c:v>
                </c:pt>
                <c:pt idx="311">
                  <c:v>233.72908096693152</c:v>
                </c:pt>
                <c:pt idx="312">
                  <c:v>233.4244414773062</c:v>
                </c:pt>
                <c:pt idx="313">
                  <c:v>233.16565878983371</c:v>
                </c:pt>
                <c:pt idx="314">
                  <c:v>232.93477084430091</c:v>
                </c:pt>
                <c:pt idx="315">
                  <c:v>232.70523006833042</c:v>
                </c:pt>
                <c:pt idx="316">
                  <c:v>232.54582945019325</c:v>
                </c:pt>
                <c:pt idx="317">
                  <c:v>232.34135924552299</c:v>
                </c:pt>
                <c:pt idx="318">
                  <c:v>232.18724806005349</c:v>
                </c:pt>
                <c:pt idx="319">
                  <c:v>232.07842993069576</c:v>
                </c:pt>
                <c:pt idx="320">
                  <c:v>231.92312667246702</c:v>
                </c:pt>
                <c:pt idx="321">
                  <c:v>231.72600592682488</c:v>
                </c:pt>
                <c:pt idx="322">
                  <c:v>231.50641148753556</c:v>
                </c:pt>
                <c:pt idx="323">
                  <c:v>231.41630080201554</c:v>
                </c:pt>
                <c:pt idx="324">
                  <c:v>231.31223764959068</c:v>
                </c:pt>
                <c:pt idx="325">
                  <c:v>231.18981087350915</c:v>
                </c:pt>
                <c:pt idx="326">
                  <c:v>231.06189676359747</c:v>
                </c:pt>
                <c:pt idx="327">
                  <c:v>230.88995399276197</c:v>
                </c:pt>
                <c:pt idx="328">
                  <c:v>230.76145912229862</c:v>
                </c:pt>
                <c:pt idx="329">
                  <c:v>230.64250749559778</c:v>
                </c:pt>
                <c:pt idx="330">
                  <c:v>230.52671521045829</c:v>
                </c:pt>
                <c:pt idx="331">
                  <c:v>230.47963728654577</c:v>
                </c:pt>
                <c:pt idx="332">
                  <c:v>230.47738799988906</c:v>
                </c:pt>
                <c:pt idx="333">
                  <c:v>230.50091971444374</c:v>
                </c:pt>
                <c:pt idx="334">
                  <c:v>230.51331313210432</c:v>
                </c:pt>
                <c:pt idx="335">
                  <c:v>230.55062663681031</c:v>
                </c:pt>
                <c:pt idx="336">
                  <c:v>230.56520594553814</c:v>
                </c:pt>
                <c:pt idx="337">
                  <c:v>230.60427011115615</c:v>
                </c:pt>
                <c:pt idx="338">
                  <c:v>230.62926235188201</c:v>
                </c:pt>
                <c:pt idx="339">
                  <c:v>230.63506062586731</c:v>
                </c:pt>
                <c:pt idx="340">
                  <c:v>230.54272465153096</c:v>
                </c:pt>
                <c:pt idx="341">
                  <c:v>230.44043871727973</c:v>
                </c:pt>
                <c:pt idx="342">
                  <c:v>230.29719933503711</c:v>
                </c:pt>
                <c:pt idx="343">
                  <c:v>230.15832509877268</c:v>
                </c:pt>
                <c:pt idx="344">
                  <c:v>230.00188629916195</c:v>
                </c:pt>
                <c:pt idx="345">
                  <c:v>229.79343946509971</c:v>
                </c:pt>
                <c:pt idx="346">
                  <c:v>229.58731665692378</c:v>
                </c:pt>
                <c:pt idx="347">
                  <c:v>229.47472984956448</c:v>
                </c:pt>
                <c:pt idx="348">
                  <c:v>229.26414396345155</c:v>
                </c:pt>
                <c:pt idx="349">
                  <c:v>229.16527879825392</c:v>
                </c:pt>
                <c:pt idx="350">
                  <c:v>229.02794811108646</c:v>
                </c:pt>
                <c:pt idx="351">
                  <c:v>229.01705647361479</c:v>
                </c:pt>
                <c:pt idx="352">
                  <c:v>229.00281566842025</c:v>
                </c:pt>
                <c:pt idx="353">
                  <c:v>229.00571146563618</c:v>
                </c:pt>
                <c:pt idx="354">
                  <c:v>229.00225057937612</c:v>
                </c:pt>
                <c:pt idx="355">
                  <c:v>228.9462470542324</c:v>
                </c:pt>
                <c:pt idx="356">
                  <c:v>228.85201205301254</c:v>
                </c:pt>
                <c:pt idx="357">
                  <c:v>228.69932797829026</c:v>
                </c:pt>
                <c:pt idx="358">
                  <c:v>228.4983949236512</c:v>
                </c:pt>
                <c:pt idx="359">
                  <c:v>228.40353545628503</c:v>
                </c:pt>
                <c:pt idx="360">
                  <c:v>228.20021417626717</c:v>
                </c:pt>
                <c:pt idx="361">
                  <c:v>227.96420216065374</c:v>
                </c:pt>
                <c:pt idx="362">
                  <c:v>227.71133475834955</c:v>
                </c:pt>
                <c:pt idx="363">
                  <c:v>227.44111058673303</c:v>
                </c:pt>
                <c:pt idx="364">
                  <c:v>227.20798594384013</c:v>
                </c:pt>
                <c:pt idx="365">
                  <c:v>226.98154427766471</c:v>
                </c:pt>
                <c:pt idx="366">
                  <c:v>226.82465730579707</c:v>
                </c:pt>
                <c:pt idx="367">
                  <c:v>226.72807216216097</c:v>
                </c:pt>
                <c:pt idx="368">
                  <c:v>226.65786102786535</c:v>
                </c:pt>
                <c:pt idx="369">
                  <c:v>226.58774631274875</c:v>
                </c:pt>
                <c:pt idx="370">
                  <c:v>226.49358086262296</c:v>
                </c:pt>
                <c:pt idx="371">
                  <c:v>226.48034458958358</c:v>
                </c:pt>
                <c:pt idx="372">
                  <c:v>226.5167759626942</c:v>
                </c:pt>
                <c:pt idx="373">
                  <c:v>226.47812297990558</c:v>
                </c:pt>
                <c:pt idx="374">
                  <c:v>226.46526730511403</c:v>
                </c:pt>
                <c:pt idx="375">
                  <c:v>226.43174685173543</c:v>
                </c:pt>
                <c:pt idx="376">
                  <c:v>226.40311829070365</c:v>
                </c:pt>
                <c:pt idx="377">
                  <c:v>226.39203728537944</c:v>
                </c:pt>
                <c:pt idx="378">
                  <c:v>226.26815011924538</c:v>
                </c:pt>
                <c:pt idx="379">
                  <c:v>226.09155297723001</c:v>
                </c:pt>
                <c:pt idx="380">
                  <c:v>225.96169762684991</c:v>
                </c:pt>
                <c:pt idx="381">
                  <c:v>225.86990530402082</c:v>
                </c:pt>
                <c:pt idx="382">
                  <c:v>225.68632841714387</c:v>
                </c:pt>
                <c:pt idx="383">
                  <c:v>225.49913857815685</c:v>
                </c:pt>
                <c:pt idx="384">
                  <c:v>225.364900955888</c:v>
                </c:pt>
                <c:pt idx="385">
                  <c:v>225.23065965088384</c:v>
                </c:pt>
                <c:pt idx="386">
                  <c:v>225.10238519599781</c:v>
                </c:pt>
                <c:pt idx="387">
                  <c:v>224.93685192277334</c:v>
                </c:pt>
                <c:pt idx="388">
                  <c:v>224.75641825004209</c:v>
                </c:pt>
                <c:pt idx="389">
                  <c:v>224.64979129448483</c:v>
                </c:pt>
                <c:pt idx="390">
                  <c:v>224.57002814784741</c:v>
                </c:pt>
                <c:pt idx="391">
                  <c:v>224.4420755210848</c:v>
                </c:pt>
                <c:pt idx="392">
                  <c:v>224.27788113121036</c:v>
                </c:pt>
                <c:pt idx="393">
                  <c:v>224.15860384001513</c:v>
                </c:pt>
                <c:pt idx="394">
                  <c:v>224.02927891859389</c:v>
                </c:pt>
                <c:pt idx="395">
                  <c:v>223.86498528663569</c:v>
                </c:pt>
                <c:pt idx="396">
                  <c:v>223.64871293831646</c:v>
                </c:pt>
                <c:pt idx="397">
                  <c:v>223.40319667376312</c:v>
                </c:pt>
                <c:pt idx="398">
                  <c:v>223.1647867098871</c:v>
                </c:pt>
                <c:pt idx="399">
                  <c:v>222.85070310895398</c:v>
                </c:pt>
                <c:pt idx="400">
                  <c:v>222.56172834622348</c:v>
                </c:pt>
                <c:pt idx="401">
                  <c:v>222.33348587960563</c:v>
                </c:pt>
                <c:pt idx="402">
                  <c:v>222.11308720484226</c:v>
                </c:pt>
                <c:pt idx="403">
                  <c:v>221.90620714249019</c:v>
                </c:pt>
                <c:pt idx="404">
                  <c:v>221.72353620069535</c:v>
                </c:pt>
                <c:pt idx="405">
                  <c:v>221.5821949617013</c:v>
                </c:pt>
                <c:pt idx="406">
                  <c:v>221.42635252577264</c:v>
                </c:pt>
                <c:pt idx="407">
                  <c:v>221.32139558131456</c:v>
                </c:pt>
                <c:pt idx="408">
                  <c:v>221.23308559775973</c:v>
                </c:pt>
                <c:pt idx="409">
                  <c:v>221.10307457079017</c:v>
                </c:pt>
                <c:pt idx="410">
                  <c:v>221.00708857960237</c:v>
                </c:pt>
                <c:pt idx="411">
                  <c:v>220.87226712989244</c:v>
                </c:pt>
                <c:pt idx="412">
                  <c:v>220.64226586440225</c:v>
                </c:pt>
                <c:pt idx="413">
                  <c:v>220.34617115306446</c:v>
                </c:pt>
                <c:pt idx="414">
                  <c:v>220.03801874281058</c:v>
                </c:pt>
                <c:pt idx="415">
                  <c:v>219.76338985245025</c:v>
                </c:pt>
                <c:pt idx="416">
                  <c:v>219.47568909599647</c:v>
                </c:pt>
                <c:pt idx="417">
                  <c:v>219.20590049309965</c:v>
                </c:pt>
                <c:pt idx="418">
                  <c:v>218.95652758584583</c:v>
                </c:pt>
                <c:pt idx="419">
                  <c:v>218.7561482371442</c:v>
                </c:pt>
                <c:pt idx="420">
                  <c:v>218.52754300036372</c:v>
                </c:pt>
                <c:pt idx="421">
                  <c:v>218.3205929330488</c:v>
                </c:pt>
                <c:pt idx="422">
                  <c:v>218.0655048438322</c:v>
                </c:pt>
                <c:pt idx="423">
                  <c:v>217.84424742470617</c:v>
                </c:pt>
                <c:pt idx="424">
                  <c:v>217.71622174039263</c:v>
                </c:pt>
                <c:pt idx="425">
                  <c:v>217.548210080286</c:v>
                </c:pt>
                <c:pt idx="426">
                  <c:v>217.25482966427617</c:v>
                </c:pt>
                <c:pt idx="427">
                  <c:v>216.93674160501178</c:v>
                </c:pt>
                <c:pt idx="428">
                  <c:v>216.53406930481825</c:v>
                </c:pt>
                <c:pt idx="429">
                  <c:v>216.1453452704593</c:v>
                </c:pt>
                <c:pt idx="430">
                  <c:v>215.65148003955389</c:v>
                </c:pt>
                <c:pt idx="431">
                  <c:v>215.31919208706381</c:v>
                </c:pt>
                <c:pt idx="432">
                  <c:v>214.95669845283351</c:v>
                </c:pt>
                <c:pt idx="433">
                  <c:v>214.63260496705229</c:v>
                </c:pt>
                <c:pt idx="434">
                  <c:v>214.3379494071489</c:v>
                </c:pt>
                <c:pt idx="435">
                  <c:v>214.06054377127631</c:v>
                </c:pt>
                <c:pt idx="436">
                  <c:v>213.86213322075267</c:v>
                </c:pt>
                <c:pt idx="437">
                  <c:v>213.71396098585618</c:v>
                </c:pt>
                <c:pt idx="438">
                  <c:v>213.65125247476215</c:v>
                </c:pt>
                <c:pt idx="439">
                  <c:v>213.67854685444973</c:v>
                </c:pt>
                <c:pt idx="440">
                  <c:v>213.61825896297199</c:v>
                </c:pt>
                <c:pt idx="441">
                  <c:v>213.56456779402529</c:v>
                </c:pt>
                <c:pt idx="442">
                  <c:v>213.37196537244961</c:v>
                </c:pt>
                <c:pt idx="443">
                  <c:v>213.24086076848712</c:v>
                </c:pt>
                <c:pt idx="444">
                  <c:v>213.15726965892151</c:v>
                </c:pt>
                <c:pt idx="445">
                  <c:v>213.14163628224546</c:v>
                </c:pt>
                <c:pt idx="446">
                  <c:v>213.0553544662599</c:v>
                </c:pt>
                <c:pt idx="447">
                  <c:v>212.94822388772874</c:v>
                </c:pt>
                <c:pt idx="448">
                  <c:v>212.86059500358567</c:v>
                </c:pt>
                <c:pt idx="449">
                  <c:v>212.72458024573916</c:v>
                </c:pt>
                <c:pt idx="450">
                  <c:v>212.6016677684311</c:v>
                </c:pt>
                <c:pt idx="451">
                  <c:v>212.46794861440716</c:v>
                </c:pt>
                <c:pt idx="452">
                  <c:v>212.33704655508024</c:v>
                </c:pt>
                <c:pt idx="453">
                  <c:v>212.28285152069066</c:v>
                </c:pt>
                <c:pt idx="454">
                  <c:v>212.14557350610244</c:v>
                </c:pt>
                <c:pt idx="455">
                  <c:v>212.02084503371489</c:v>
                </c:pt>
                <c:pt idx="456">
                  <c:v>211.79591807579371</c:v>
                </c:pt>
                <c:pt idx="457">
                  <c:v>211.5527172005707</c:v>
                </c:pt>
                <c:pt idx="458">
                  <c:v>211.33475562448811</c:v>
                </c:pt>
                <c:pt idx="459">
                  <c:v>211.15770947423354</c:v>
                </c:pt>
                <c:pt idx="460">
                  <c:v>210.97364960606239</c:v>
                </c:pt>
                <c:pt idx="461">
                  <c:v>210.72827720616655</c:v>
                </c:pt>
                <c:pt idx="462">
                  <c:v>210.57588557416753</c:v>
                </c:pt>
                <c:pt idx="463">
                  <c:v>210.54832226312868</c:v>
                </c:pt>
                <c:pt idx="464">
                  <c:v>210.44305387259718</c:v>
                </c:pt>
                <c:pt idx="465">
                  <c:v>210.33889195831878</c:v>
                </c:pt>
                <c:pt idx="466">
                  <c:v>210.20971117332635</c:v>
                </c:pt>
                <c:pt idx="467">
                  <c:v>210.25487343143976</c:v>
                </c:pt>
                <c:pt idx="468">
                  <c:v>210.27238067187361</c:v>
                </c:pt>
                <c:pt idx="469">
                  <c:v>210.31564413817244</c:v>
                </c:pt>
                <c:pt idx="470">
                  <c:v>210.42138022395332</c:v>
                </c:pt>
                <c:pt idx="471">
                  <c:v>210.49023981647093</c:v>
                </c:pt>
                <c:pt idx="472">
                  <c:v>210.60421160459322</c:v>
                </c:pt>
                <c:pt idx="473">
                  <c:v>210.66605163816106</c:v>
                </c:pt>
                <c:pt idx="474">
                  <c:v>210.70595880201697</c:v>
                </c:pt>
                <c:pt idx="475">
                  <c:v>210.79896970484475</c:v>
                </c:pt>
                <c:pt idx="476">
                  <c:v>210.9509542266006</c:v>
                </c:pt>
                <c:pt idx="477">
                  <c:v>211.10699761962067</c:v>
                </c:pt>
                <c:pt idx="478">
                  <c:v>211.08609722504792</c:v>
                </c:pt>
                <c:pt idx="479">
                  <c:v>211.14993531894916</c:v>
                </c:pt>
                <c:pt idx="480">
                  <c:v>211.19104682022922</c:v>
                </c:pt>
                <c:pt idx="481">
                  <c:v>211.0574775500663</c:v>
                </c:pt>
                <c:pt idx="482">
                  <c:v>210.89747160549288</c:v>
                </c:pt>
                <c:pt idx="483">
                  <c:v>210.78168414919296</c:v>
                </c:pt>
                <c:pt idx="484">
                  <c:v>210.59654228889343</c:v>
                </c:pt>
                <c:pt idx="485">
                  <c:v>210.44769876960936</c:v>
                </c:pt>
                <c:pt idx="486">
                  <c:v>210.32637582257067</c:v>
                </c:pt>
                <c:pt idx="487">
                  <c:v>210.26871469557673</c:v>
                </c:pt>
                <c:pt idx="488">
                  <c:v>210.26320499922957</c:v>
                </c:pt>
                <c:pt idx="489">
                  <c:v>210.2837117687852</c:v>
                </c:pt>
                <c:pt idx="490">
                  <c:v>210.26560867654013</c:v>
                </c:pt>
                <c:pt idx="491">
                  <c:v>210.09145429872575</c:v>
                </c:pt>
                <c:pt idx="492">
                  <c:v>210.01077022606609</c:v>
                </c:pt>
                <c:pt idx="493">
                  <c:v>210.05052346608102</c:v>
                </c:pt>
                <c:pt idx="494">
                  <c:v>210.06146508242455</c:v>
                </c:pt>
                <c:pt idx="495">
                  <c:v>210.16137542851979</c:v>
                </c:pt>
                <c:pt idx="496">
                  <c:v>210.13889122870864</c:v>
                </c:pt>
                <c:pt idx="497">
                  <c:v>210.13075463374568</c:v>
                </c:pt>
                <c:pt idx="498">
                  <c:v>210.04464439935015</c:v>
                </c:pt>
                <c:pt idx="499">
                  <c:v>209.92594004968979</c:v>
                </c:pt>
                <c:pt idx="500">
                  <c:v>209.82816435648982</c:v>
                </c:pt>
                <c:pt idx="501">
                  <c:v>209.64429769154756</c:v>
                </c:pt>
                <c:pt idx="502">
                  <c:v>209.5175686489853</c:v>
                </c:pt>
                <c:pt idx="503">
                  <c:v>209.3474723062667</c:v>
                </c:pt>
                <c:pt idx="504">
                  <c:v>209.19298357412111</c:v>
                </c:pt>
                <c:pt idx="505">
                  <c:v>209.02759654697437</c:v>
                </c:pt>
                <c:pt idx="506">
                  <c:v>208.87450898868175</c:v>
                </c:pt>
                <c:pt idx="507">
                  <c:v>208.79154899141457</c:v>
                </c:pt>
                <c:pt idx="508">
                  <c:v>208.77499957070586</c:v>
                </c:pt>
                <c:pt idx="509">
                  <c:v>208.7925805151263</c:v>
                </c:pt>
                <c:pt idx="510">
                  <c:v>208.77827011487207</c:v>
                </c:pt>
                <c:pt idx="511">
                  <c:v>208.78040464030366</c:v>
                </c:pt>
                <c:pt idx="512">
                  <c:v>208.87008781878129</c:v>
                </c:pt>
                <c:pt idx="513">
                  <c:v>208.96252517637373</c:v>
                </c:pt>
                <c:pt idx="514">
                  <c:v>209.21167711962445</c:v>
                </c:pt>
                <c:pt idx="515">
                  <c:v>209.31857861394192</c:v>
                </c:pt>
                <c:pt idx="516">
                  <c:v>209.43394069451099</c:v>
                </c:pt>
                <c:pt idx="517">
                  <c:v>209.63939409228701</c:v>
                </c:pt>
                <c:pt idx="518">
                  <c:v>209.80454932997523</c:v>
                </c:pt>
                <c:pt idx="519">
                  <c:v>209.92799464941791</c:v>
                </c:pt>
                <c:pt idx="520">
                  <c:v>210.10902185415264</c:v>
                </c:pt>
                <c:pt idx="521">
                  <c:v>210.33438237756596</c:v>
                </c:pt>
                <c:pt idx="522">
                  <c:v>210.53986658557287</c:v>
                </c:pt>
                <c:pt idx="523">
                  <c:v>210.78767732163848</c:v>
                </c:pt>
                <c:pt idx="524">
                  <c:v>211.18180905841223</c:v>
                </c:pt>
                <c:pt idx="525">
                  <c:v>211.5249330313913</c:v>
                </c:pt>
                <c:pt idx="526">
                  <c:v>211.95744465280873</c:v>
                </c:pt>
                <c:pt idx="527">
                  <c:v>212.44722939770764</c:v>
                </c:pt>
                <c:pt idx="528">
                  <c:v>212.78567901964601</c:v>
                </c:pt>
                <c:pt idx="529">
                  <c:v>213.23982895384106</c:v>
                </c:pt>
                <c:pt idx="530">
                  <c:v>213.49182272511644</c:v>
                </c:pt>
                <c:pt idx="531">
                  <c:v>213.69451795540635</c:v>
                </c:pt>
                <c:pt idx="532">
                  <c:v>213.95417721233673</c:v>
                </c:pt>
                <c:pt idx="533">
                  <c:v>214.31920561949539</c:v>
                </c:pt>
                <c:pt idx="534">
                  <c:v>214.66463361286469</c:v>
                </c:pt>
                <c:pt idx="535">
                  <c:v>214.95968560717449</c:v>
                </c:pt>
                <c:pt idx="536">
                  <c:v>215.11884990077874</c:v>
                </c:pt>
                <c:pt idx="537">
                  <c:v>215.16756040483537</c:v>
                </c:pt>
                <c:pt idx="538">
                  <c:v>215.12519809020984</c:v>
                </c:pt>
                <c:pt idx="539">
                  <c:v>215.04143547885619</c:v>
                </c:pt>
                <c:pt idx="540">
                  <c:v>214.9154801370461</c:v>
                </c:pt>
                <c:pt idx="541">
                  <c:v>214.96248953195686</c:v>
                </c:pt>
                <c:pt idx="542">
                  <c:v>215.15459503274406</c:v>
                </c:pt>
                <c:pt idx="543">
                  <c:v>215.21526576915494</c:v>
                </c:pt>
                <c:pt idx="544">
                  <c:v>215.23055771725626</c:v>
                </c:pt>
                <c:pt idx="545">
                  <c:v>215.18700666559488</c:v>
                </c:pt>
                <c:pt idx="546">
                  <c:v>215.08339981462262</c:v>
                </c:pt>
                <c:pt idx="547">
                  <c:v>215.04864467738236</c:v>
                </c:pt>
                <c:pt idx="548">
                  <c:v>215.15249446316753</c:v>
                </c:pt>
                <c:pt idx="549">
                  <c:v>215.28742193426541</c:v>
                </c:pt>
                <c:pt idx="550">
                  <c:v>215.47374993514723</c:v>
                </c:pt>
                <c:pt idx="551">
                  <c:v>215.63881354517537</c:v>
                </c:pt>
                <c:pt idx="552">
                  <c:v>215.85215232960897</c:v>
                </c:pt>
                <c:pt idx="553">
                  <c:v>215.89389664735759</c:v>
                </c:pt>
                <c:pt idx="554">
                  <c:v>215.99449449625632</c:v>
                </c:pt>
                <c:pt idx="555">
                  <c:v>216.08027530783397</c:v>
                </c:pt>
                <c:pt idx="556">
                  <c:v>216.20492678466013</c:v>
                </c:pt>
                <c:pt idx="557">
                  <c:v>216.36499991105396</c:v>
                </c:pt>
                <c:pt idx="558">
                  <c:v>216.61111943566814</c:v>
                </c:pt>
                <c:pt idx="559">
                  <c:v>216.76385246799646</c:v>
                </c:pt>
                <c:pt idx="560">
                  <c:v>216.83117475811406</c:v>
                </c:pt>
                <c:pt idx="561">
                  <c:v>217.05215519101637</c:v>
                </c:pt>
                <c:pt idx="562">
                  <c:v>217.14689312128058</c:v>
                </c:pt>
                <c:pt idx="563">
                  <c:v>217.16604959904393</c:v>
                </c:pt>
                <c:pt idx="564">
                  <c:v>217.1407781633738</c:v>
                </c:pt>
                <c:pt idx="565">
                  <c:v>217.05123012525934</c:v>
                </c:pt>
                <c:pt idx="566">
                  <c:v>216.95728756615435</c:v>
                </c:pt>
                <c:pt idx="567">
                  <c:v>216.95514538216148</c:v>
                </c:pt>
                <c:pt idx="568">
                  <c:v>217.01567539703578</c:v>
                </c:pt>
                <c:pt idx="569">
                  <c:v>216.89700613627457</c:v>
                </c:pt>
                <c:pt idx="570">
                  <c:v>216.80991649291198</c:v>
                </c:pt>
                <c:pt idx="571">
                  <c:v>216.80633075157488</c:v>
                </c:pt>
                <c:pt idx="572">
                  <c:v>216.662811181748</c:v>
                </c:pt>
                <c:pt idx="573">
                  <c:v>216.47452859844265</c:v>
                </c:pt>
                <c:pt idx="574">
                  <c:v>216.35943747082572</c:v>
                </c:pt>
                <c:pt idx="575">
                  <c:v>216.22089093041831</c:v>
                </c:pt>
                <c:pt idx="576">
                  <c:v>216.12531893509208</c:v>
                </c:pt>
                <c:pt idx="577">
                  <c:v>215.77157711221219</c:v>
                </c:pt>
                <c:pt idx="578">
                  <c:v>215.16080993260181</c:v>
                </c:pt>
                <c:pt idx="579">
                  <c:v>214.48601841245113</c:v>
                </c:pt>
                <c:pt idx="580">
                  <c:v>213.81958300391503</c:v>
                </c:pt>
                <c:pt idx="581">
                  <c:v>213.07164079177539</c:v>
                </c:pt>
                <c:pt idx="582">
                  <c:v>212.4209951835434</c:v>
                </c:pt>
                <c:pt idx="583">
                  <c:v>211.7499675721092</c:v>
                </c:pt>
                <c:pt idx="584">
                  <c:v>211.19373616967349</c:v>
                </c:pt>
                <c:pt idx="585">
                  <c:v>210.70782842661603</c:v>
                </c:pt>
                <c:pt idx="586">
                  <c:v>210.3833101393468</c:v>
                </c:pt>
                <c:pt idx="587">
                  <c:v>210.01156829120035</c:v>
                </c:pt>
                <c:pt idx="588">
                  <c:v>209.764398611584</c:v>
                </c:pt>
                <c:pt idx="589">
                  <c:v>209.64629613372625</c:v>
                </c:pt>
                <c:pt idx="590">
                  <c:v>209.49426837368</c:v>
                </c:pt>
                <c:pt idx="591">
                  <c:v>209.44430770044741</c:v>
                </c:pt>
                <c:pt idx="592">
                  <c:v>209.53048713130809</c:v>
                </c:pt>
                <c:pt idx="593">
                  <c:v>209.50598177199714</c:v>
                </c:pt>
                <c:pt idx="594">
                  <c:v>209.5160158611022</c:v>
                </c:pt>
                <c:pt idx="595">
                  <c:v>209.61647916371663</c:v>
                </c:pt>
                <c:pt idx="596">
                  <c:v>209.63115590669452</c:v>
                </c:pt>
                <c:pt idx="597">
                  <c:v>209.48767485015566</c:v>
                </c:pt>
                <c:pt idx="598">
                  <c:v>209.37745532638735</c:v>
                </c:pt>
                <c:pt idx="599">
                  <c:v>209.3317394098236</c:v>
                </c:pt>
                <c:pt idx="600">
                  <c:v>209.28492351810542</c:v>
                </c:pt>
                <c:pt idx="601">
                  <c:v>209.13876646864131</c:v>
                </c:pt>
                <c:pt idx="602">
                  <c:v>208.91586841236469</c:v>
                </c:pt>
                <c:pt idx="603">
                  <c:v>208.66029092557292</c:v>
                </c:pt>
                <c:pt idx="604">
                  <c:v>208.45283868234648</c:v>
                </c:pt>
                <c:pt idx="605">
                  <c:v>208.28448992339639</c:v>
                </c:pt>
                <c:pt idx="606">
                  <c:v>207.94271823388888</c:v>
                </c:pt>
                <c:pt idx="607">
                  <c:v>207.61024743937435</c:v>
                </c:pt>
                <c:pt idx="608">
                  <c:v>207.51317200888332</c:v>
                </c:pt>
                <c:pt idx="609">
                  <c:v>207.48415562262889</c:v>
                </c:pt>
                <c:pt idx="610">
                  <c:v>207.4759956565853</c:v>
                </c:pt>
                <c:pt idx="611">
                  <c:v>207.59273243809378</c:v>
                </c:pt>
                <c:pt idx="612">
                  <c:v>207.86045994346645</c:v>
                </c:pt>
                <c:pt idx="613">
                  <c:v>208.12552420161461</c:v>
                </c:pt>
                <c:pt idx="614">
                  <c:v>208.24181013106971</c:v>
                </c:pt>
                <c:pt idx="615">
                  <c:v>208.36593724980216</c:v>
                </c:pt>
                <c:pt idx="616">
                  <c:v>208.602714695777</c:v>
                </c:pt>
                <c:pt idx="617">
                  <c:v>208.91960935946022</c:v>
                </c:pt>
                <c:pt idx="618">
                  <c:v>209.17026095050991</c:v>
                </c:pt>
                <c:pt idx="619">
                  <c:v>209.3341611155881</c:v>
                </c:pt>
                <c:pt idx="620">
                  <c:v>209.29789502742167</c:v>
                </c:pt>
                <c:pt idx="621">
                  <c:v>209.20079153014342</c:v>
                </c:pt>
                <c:pt idx="622">
                  <c:v>209.07542346810428</c:v>
                </c:pt>
                <c:pt idx="623">
                  <c:v>208.95843421982659</c:v>
                </c:pt>
                <c:pt idx="624">
                  <c:v>208.87027617626498</c:v>
                </c:pt>
                <c:pt idx="625">
                  <c:v>208.97606677532337</c:v>
                </c:pt>
                <c:pt idx="626">
                  <c:v>209.0616394099556</c:v>
                </c:pt>
                <c:pt idx="627">
                  <c:v>208.93181027945249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47872"/>
        <c:axId val="78072064"/>
      </c:scatterChart>
      <c:valAx>
        <c:axId val="78047872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072064"/>
        <c:crosses val="autoZero"/>
        <c:crossBetween val="midCat"/>
        <c:majorUnit val="10"/>
        <c:minorUnit val="5"/>
      </c:valAx>
      <c:valAx>
        <c:axId val="7807206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04787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00B050"/>
                </a:solidFill>
              </a:defRPr>
            </a:pPr>
            <a:r>
              <a:rPr lang="en-US" sz="900">
                <a:solidFill>
                  <a:srgbClr val="00B050"/>
                </a:solidFill>
              </a:rPr>
              <a:t>Eq. (A40)</a:t>
            </a:r>
          </a:p>
        </c:rich>
      </c:tx>
      <c:layout>
        <c:manualLayout>
          <c:xMode val="edge"/>
          <c:yMode val="edge"/>
          <c:x val="0.28678968253968257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(A40)</c:v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3.6092856137490958</c:v>
                </c:pt>
                <c:pt idx="1">
                  <c:v>2.5421111257429629</c:v>
                </c:pt>
                <c:pt idx="2">
                  <c:v>2.1283074153927282</c:v>
                </c:pt>
                <c:pt idx="3">
                  <c:v>1.9086118905335783</c:v>
                </c:pt>
                <c:pt idx="4">
                  <c:v>1.7896642354629058</c:v>
                </c:pt>
                <c:pt idx="5">
                  <c:v>1.7794093902154149</c:v>
                </c:pt>
                <c:pt idx="6">
                  <c:v>1.7011927689481166</c:v>
                </c:pt>
                <c:pt idx="7">
                  <c:v>1.6926275163108679</c:v>
                </c:pt>
                <c:pt idx="8">
                  <c:v>1.2909263818033621</c:v>
                </c:pt>
                <c:pt idx="9">
                  <c:v>1.270969326310043</c:v>
                </c:pt>
                <c:pt idx="10">
                  <c:v>1.2764734754823277</c:v>
                </c:pt>
                <c:pt idx="11">
                  <c:v>1.2718999600827054</c:v>
                </c:pt>
                <c:pt idx="12">
                  <c:v>1.3030755153378741</c:v>
                </c:pt>
                <c:pt idx="13">
                  <c:v>1.3347749659179113</c:v>
                </c:pt>
                <c:pt idx="14">
                  <c:v>1.3094909471829479</c:v>
                </c:pt>
                <c:pt idx="15">
                  <c:v>1.3063584233681582</c:v>
                </c:pt>
                <c:pt idx="16">
                  <c:v>1.3132732132336213</c:v>
                </c:pt>
                <c:pt idx="17">
                  <c:v>1.309222611589016</c:v>
                </c:pt>
                <c:pt idx="18">
                  <c:v>1.1022906088034767</c:v>
                </c:pt>
                <c:pt idx="19">
                  <c:v>1.0612597312426153</c:v>
                </c:pt>
                <c:pt idx="20">
                  <c:v>1.067421945798346</c:v>
                </c:pt>
                <c:pt idx="21">
                  <c:v>1.0763481522096654</c:v>
                </c:pt>
                <c:pt idx="22">
                  <c:v>1.0771942467073667</c:v>
                </c:pt>
                <c:pt idx="23">
                  <c:v>1.0947821270088705</c:v>
                </c:pt>
                <c:pt idx="24">
                  <c:v>1.0952919270535098</c:v>
                </c:pt>
                <c:pt idx="25">
                  <c:v>1.1194919885041112</c:v>
                </c:pt>
                <c:pt idx="26">
                  <c:v>1.1398952203805208</c:v>
                </c:pt>
                <c:pt idx="27">
                  <c:v>1.1438924465558424</c:v>
                </c:pt>
                <c:pt idx="28">
                  <c:v>1.0170748101799241</c:v>
                </c:pt>
                <c:pt idx="29">
                  <c:v>1.0003628692616429</c:v>
                </c:pt>
                <c:pt idx="30">
                  <c:v>0.99243936514238806</c:v>
                </c:pt>
                <c:pt idx="31">
                  <c:v>0.97929953249055501</c:v>
                </c:pt>
                <c:pt idx="32">
                  <c:v>0.95541865159645989</c:v>
                </c:pt>
                <c:pt idx="33">
                  <c:v>0.92797182371954134</c:v>
                </c:pt>
                <c:pt idx="34">
                  <c:v>0.90307635700143218</c:v>
                </c:pt>
                <c:pt idx="35">
                  <c:v>0.89190299446594701</c:v>
                </c:pt>
                <c:pt idx="36">
                  <c:v>0.86881890205390622</c:v>
                </c:pt>
                <c:pt idx="37">
                  <c:v>0.84927637818478141</c:v>
                </c:pt>
                <c:pt idx="38">
                  <c:v>0.74062428312288509</c:v>
                </c:pt>
                <c:pt idx="39">
                  <c:v>0.72717938450738051</c:v>
                </c:pt>
                <c:pt idx="40">
                  <c:v>0.71696202363540906</c:v>
                </c:pt>
                <c:pt idx="41">
                  <c:v>0.69508424184266926</c:v>
                </c:pt>
                <c:pt idx="42">
                  <c:v>0.68064971818500597</c:v>
                </c:pt>
                <c:pt idx="43">
                  <c:v>0.66052288075025567</c:v>
                </c:pt>
                <c:pt idx="44">
                  <c:v>0.63262786092677503</c:v>
                </c:pt>
                <c:pt idx="45">
                  <c:v>0.60711412885596383</c:v>
                </c:pt>
                <c:pt idx="46">
                  <c:v>0.5772183382969609</c:v>
                </c:pt>
                <c:pt idx="47">
                  <c:v>0.55066113985891629</c:v>
                </c:pt>
                <c:pt idx="48">
                  <c:v>0.48008045478157174</c:v>
                </c:pt>
                <c:pt idx="49">
                  <c:v>0.45650580551164044</c:v>
                </c:pt>
                <c:pt idx="50">
                  <c:v>0.43651255354505719</c:v>
                </c:pt>
                <c:pt idx="51">
                  <c:v>0.4151982819947192</c:v>
                </c:pt>
                <c:pt idx="52">
                  <c:v>0.39515821550787006</c:v>
                </c:pt>
                <c:pt idx="53">
                  <c:v>0.37716465566395369</c:v>
                </c:pt>
                <c:pt idx="54">
                  <c:v>0.35859666897259335</c:v>
                </c:pt>
                <c:pt idx="55">
                  <c:v>0.34182810777842221</c:v>
                </c:pt>
                <c:pt idx="56">
                  <c:v>0.32505343942733134</c:v>
                </c:pt>
                <c:pt idx="57">
                  <c:v>0.30924985318921899</c:v>
                </c:pt>
                <c:pt idx="58">
                  <c:v>0.27525440958379549</c:v>
                </c:pt>
                <c:pt idx="59">
                  <c:v>0.26203271653095295</c:v>
                </c:pt>
                <c:pt idx="60">
                  <c:v>0.24896028907640383</c:v>
                </c:pt>
                <c:pt idx="61">
                  <c:v>0.23639774928860008</c:v>
                </c:pt>
                <c:pt idx="62">
                  <c:v>0.22510866913077529</c:v>
                </c:pt>
                <c:pt idx="63">
                  <c:v>0.21513581005665228</c:v>
                </c:pt>
                <c:pt idx="64">
                  <c:v>0.20557556956383527</c:v>
                </c:pt>
                <c:pt idx="65">
                  <c:v>0.19675468326513978</c:v>
                </c:pt>
                <c:pt idx="66">
                  <c:v>0.18928926368700277</c:v>
                </c:pt>
                <c:pt idx="67">
                  <c:v>0.18271648467418594</c:v>
                </c:pt>
                <c:pt idx="68">
                  <c:v>0.16654246727596458</c:v>
                </c:pt>
                <c:pt idx="69">
                  <c:v>0.16147968649161709</c:v>
                </c:pt>
                <c:pt idx="70">
                  <c:v>0.15703033228252886</c:v>
                </c:pt>
                <c:pt idx="71">
                  <c:v>0.15330544806383389</c:v>
                </c:pt>
                <c:pt idx="72">
                  <c:v>0.14997871029581331</c:v>
                </c:pt>
                <c:pt idx="73">
                  <c:v>0.14682745081216428</c:v>
                </c:pt>
                <c:pt idx="74">
                  <c:v>0.14359869675953876</c:v>
                </c:pt>
                <c:pt idx="75">
                  <c:v>0.14077133266507938</c:v>
                </c:pt>
                <c:pt idx="76">
                  <c:v>0.13816576868190225</c:v>
                </c:pt>
                <c:pt idx="77">
                  <c:v>0.13570021292436246</c:v>
                </c:pt>
                <c:pt idx="78">
                  <c:v>0.12635492934061635</c:v>
                </c:pt>
                <c:pt idx="79">
                  <c:v>0.12455293616661621</c:v>
                </c:pt>
                <c:pt idx="80">
                  <c:v>0.1230317202497795</c:v>
                </c:pt>
                <c:pt idx="81">
                  <c:v>0.12148001836039005</c:v>
                </c:pt>
                <c:pt idx="82">
                  <c:v>0.11990281096690399</c:v>
                </c:pt>
                <c:pt idx="83">
                  <c:v>0.11864308700338265</c:v>
                </c:pt>
                <c:pt idx="84">
                  <c:v>0.11764010272136377</c:v>
                </c:pt>
                <c:pt idx="85">
                  <c:v>0.11662134512297696</c:v>
                </c:pt>
                <c:pt idx="86">
                  <c:v>0.11567527825470031</c:v>
                </c:pt>
                <c:pt idx="87">
                  <c:v>0.11501477960766807</c:v>
                </c:pt>
                <c:pt idx="88">
                  <c:v>0.10928253102761702</c:v>
                </c:pt>
                <c:pt idx="89">
                  <c:v>0.1087896990965397</c:v>
                </c:pt>
                <c:pt idx="90">
                  <c:v>0.10857382205127877</c:v>
                </c:pt>
                <c:pt idx="91">
                  <c:v>0.10848818950671459</c:v>
                </c:pt>
                <c:pt idx="92">
                  <c:v>0.10886415404075993</c:v>
                </c:pt>
                <c:pt idx="93">
                  <c:v>0.10950121152199259</c:v>
                </c:pt>
                <c:pt idx="94">
                  <c:v>0.11025798399727946</c:v>
                </c:pt>
                <c:pt idx="95">
                  <c:v>0.11128140937348097</c:v>
                </c:pt>
                <c:pt idx="96">
                  <c:v>0.11225525024453854</c:v>
                </c:pt>
                <c:pt idx="97">
                  <c:v>0.11370549197100076</c:v>
                </c:pt>
                <c:pt idx="98">
                  <c:v>0.11026733605894146</c:v>
                </c:pt>
                <c:pt idx="99">
                  <c:v>0.11164450924704149</c:v>
                </c:pt>
                <c:pt idx="100">
                  <c:v>0.11290788615324542</c:v>
                </c:pt>
                <c:pt idx="101">
                  <c:v>0.11402068100969673</c:v>
                </c:pt>
                <c:pt idx="102">
                  <c:v>0.11536935802823368</c:v>
                </c:pt>
                <c:pt idx="103">
                  <c:v>0.11661022545072844</c:v>
                </c:pt>
                <c:pt idx="104">
                  <c:v>0.11756398854205337</c:v>
                </c:pt>
                <c:pt idx="105">
                  <c:v>0.11851732718248617</c:v>
                </c:pt>
                <c:pt idx="106">
                  <c:v>0.11960546535338712</c:v>
                </c:pt>
                <c:pt idx="107">
                  <c:v>0.12077805144856135</c:v>
                </c:pt>
                <c:pt idx="108">
                  <c:v>0.11720280339863486</c:v>
                </c:pt>
                <c:pt idx="109">
                  <c:v>0.11852562800961469</c:v>
                </c:pt>
                <c:pt idx="110">
                  <c:v>0.11986630204499149</c:v>
                </c:pt>
                <c:pt idx="111">
                  <c:v>0.12143108814036811</c:v>
                </c:pt>
                <c:pt idx="112">
                  <c:v>0.12315534422917337</c:v>
                </c:pt>
                <c:pt idx="113">
                  <c:v>0.1250010494660867</c:v>
                </c:pt>
                <c:pt idx="114">
                  <c:v>0.12689282382889588</c:v>
                </c:pt>
                <c:pt idx="115">
                  <c:v>0.12882241026427851</c:v>
                </c:pt>
                <c:pt idx="116">
                  <c:v>0.13084078389503387</c:v>
                </c:pt>
                <c:pt idx="117">
                  <c:v>0.13290844694808868</c:v>
                </c:pt>
                <c:pt idx="118">
                  <c:v>0.12988963361625749</c:v>
                </c:pt>
                <c:pt idx="119">
                  <c:v>0.13174521273820297</c:v>
                </c:pt>
                <c:pt idx="120">
                  <c:v>0.13381985733233681</c:v>
                </c:pt>
                <c:pt idx="121">
                  <c:v>0.1356660736735161</c:v>
                </c:pt>
                <c:pt idx="122">
                  <c:v>0.13775545189747881</c:v>
                </c:pt>
                <c:pt idx="123">
                  <c:v>0.13998438503795552</c:v>
                </c:pt>
                <c:pt idx="124">
                  <c:v>0.1421972175515907</c:v>
                </c:pt>
                <c:pt idx="125">
                  <c:v>0.14460519124868149</c:v>
                </c:pt>
                <c:pt idx="126">
                  <c:v>0.14704883717937661</c:v>
                </c:pt>
                <c:pt idx="127">
                  <c:v>0.14973980326722588</c:v>
                </c:pt>
                <c:pt idx="128">
                  <c:v>0.14721896217600236</c:v>
                </c:pt>
                <c:pt idx="129">
                  <c:v>0.15028897411916942</c:v>
                </c:pt>
                <c:pt idx="130">
                  <c:v>0.15339529856177456</c:v>
                </c:pt>
                <c:pt idx="131">
                  <c:v>0.15666516078002005</c:v>
                </c:pt>
                <c:pt idx="132">
                  <c:v>0.15993999232802042</c:v>
                </c:pt>
                <c:pt idx="133">
                  <c:v>0.16331330764341256</c:v>
                </c:pt>
                <c:pt idx="134">
                  <c:v>0.16670628751329636</c:v>
                </c:pt>
                <c:pt idx="135">
                  <c:v>0.16992405668537025</c:v>
                </c:pt>
                <c:pt idx="136">
                  <c:v>0.17305495610158361</c:v>
                </c:pt>
                <c:pt idx="137">
                  <c:v>0.17594672426382249</c:v>
                </c:pt>
                <c:pt idx="138">
                  <c:v>0.17280027044589802</c:v>
                </c:pt>
                <c:pt idx="139">
                  <c:v>0.1753686629756484</c:v>
                </c:pt>
                <c:pt idx="140">
                  <c:v>0.1776091627791096</c:v>
                </c:pt>
                <c:pt idx="141">
                  <c:v>0.17968104776039034</c:v>
                </c:pt>
                <c:pt idx="142">
                  <c:v>0.18142824602932758</c:v>
                </c:pt>
                <c:pt idx="143">
                  <c:v>0.18351996437986645</c:v>
                </c:pt>
                <c:pt idx="144">
                  <c:v>0.18548860756306382</c:v>
                </c:pt>
                <c:pt idx="145">
                  <c:v>0.18723840738503289</c:v>
                </c:pt>
                <c:pt idx="146">
                  <c:v>0.18902508483207461</c:v>
                </c:pt>
                <c:pt idx="147">
                  <c:v>0.19099430850584456</c:v>
                </c:pt>
                <c:pt idx="148">
                  <c:v>0.18720220913904795</c:v>
                </c:pt>
                <c:pt idx="149">
                  <c:v>0.18941188413482005</c:v>
                </c:pt>
                <c:pt idx="150">
                  <c:v>0.19165339697958597</c:v>
                </c:pt>
                <c:pt idx="151">
                  <c:v>0.19427121552936427</c:v>
                </c:pt>
                <c:pt idx="152">
                  <c:v>0.1968921304162711</c:v>
                </c:pt>
                <c:pt idx="153">
                  <c:v>0.19970892236061399</c:v>
                </c:pt>
                <c:pt idx="154">
                  <c:v>0.20242766998963957</c:v>
                </c:pt>
                <c:pt idx="155">
                  <c:v>0.20504488415358268</c:v>
                </c:pt>
                <c:pt idx="156">
                  <c:v>0.20758416021745604</c:v>
                </c:pt>
                <c:pt idx="157">
                  <c:v>0.21001245995024284</c:v>
                </c:pt>
                <c:pt idx="158">
                  <c:v>0.20600722111915309</c:v>
                </c:pt>
                <c:pt idx="159">
                  <c:v>0.2079491276556984</c:v>
                </c:pt>
                <c:pt idx="160">
                  <c:v>0.20986111350720141</c:v>
                </c:pt>
                <c:pt idx="161">
                  <c:v>0.21131998922692605</c:v>
                </c:pt>
                <c:pt idx="162">
                  <c:v>0.212900405241502</c:v>
                </c:pt>
                <c:pt idx="163">
                  <c:v>0.21444398142034016</c:v>
                </c:pt>
                <c:pt idx="164">
                  <c:v>0.21590268088977893</c:v>
                </c:pt>
                <c:pt idx="165">
                  <c:v>0.21764833781607729</c:v>
                </c:pt>
                <c:pt idx="166">
                  <c:v>0.21915710433890381</c:v>
                </c:pt>
                <c:pt idx="167">
                  <c:v>0.22069204625078573</c:v>
                </c:pt>
                <c:pt idx="168">
                  <c:v>0.21621536254077775</c:v>
                </c:pt>
                <c:pt idx="169">
                  <c:v>0.21773909045988285</c:v>
                </c:pt>
                <c:pt idx="170">
                  <c:v>0.21940673963127547</c:v>
                </c:pt>
                <c:pt idx="171">
                  <c:v>0.22126368617759334</c:v>
                </c:pt>
                <c:pt idx="172">
                  <c:v>0.22334983330552055</c:v>
                </c:pt>
                <c:pt idx="173">
                  <c:v>0.22545536332571811</c:v>
                </c:pt>
                <c:pt idx="174">
                  <c:v>0.22749585957759078</c:v>
                </c:pt>
                <c:pt idx="175">
                  <c:v>0.22991820131118382</c:v>
                </c:pt>
                <c:pt idx="176">
                  <c:v>0.2327577278326409</c:v>
                </c:pt>
                <c:pt idx="177">
                  <c:v>0.23538308948015516</c:v>
                </c:pt>
                <c:pt idx="178">
                  <c:v>0.23155593111686282</c:v>
                </c:pt>
                <c:pt idx="179">
                  <c:v>0.23428204268196312</c:v>
                </c:pt>
                <c:pt idx="180">
                  <c:v>0.23698089154998553</c:v>
                </c:pt>
                <c:pt idx="181">
                  <c:v>0.24008505388188661</c:v>
                </c:pt>
                <c:pt idx="182">
                  <c:v>0.24248355087467743</c:v>
                </c:pt>
                <c:pt idx="183">
                  <c:v>0.24526649609169307</c:v>
                </c:pt>
                <c:pt idx="184">
                  <c:v>0.2478382723551345</c:v>
                </c:pt>
                <c:pt idx="185">
                  <c:v>0.25044322789468448</c:v>
                </c:pt>
                <c:pt idx="186">
                  <c:v>0.25295956393021957</c:v>
                </c:pt>
                <c:pt idx="187">
                  <c:v>0.25520519166461003</c:v>
                </c:pt>
                <c:pt idx="188">
                  <c:v>0.25127209446018905</c:v>
                </c:pt>
                <c:pt idx="189">
                  <c:v>0.25353716481298999</c:v>
                </c:pt>
                <c:pt idx="190">
                  <c:v>0.25555574615987586</c:v>
                </c:pt>
                <c:pt idx="191">
                  <c:v>0.25774510965375602</c:v>
                </c:pt>
                <c:pt idx="192">
                  <c:v>0.26017023298689601</c:v>
                </c:pt>
                <c:pt idx="193">
                  <c:v>0.262714612916366</c:v>
                </c:pt>
                <c:pt idx="194">
                  <c:v>0.26498710727295</c:v>
                </c:pt>
                <c:pt idx="195">
                  <c:v>0.26757806223990199</c:v>
                </c:pt>
                <c:pt idx="196">
                  <c:v>0.27042460176798572</c:v>
                </c:pt>
                <c:pt idx="197">
                  <c:v>0.27384176697108087</c:v>
                </c:pt>
                <c:pt idx="198">
                  <c:v>0.2705626535928396</c:v>
                </c:pt>
                <c:pt idx="199">
                  <c:v>0.27388920310918835</c:v>
                </c:pt>
                <c:pt idx="200">
                  <c:v>0.27765578033225069</c:v>
                </c:pt>
                <c:pt idx="201">
                  <c:v>0.281716913360744</c:v>
                </c:pt>
                <c:pt idx="202">
                  <c:v>0.28542833417654823</c:v>
                </c:pt>
                <c:pt idx="203">
                  <c:v>0.28922339376501988</c:v>
                </c:pt>
                <c:pt idx="204">
                  <c:v>0.29320273765961608</c:v>
                </c:pt>
                <c:pt idx="205">
                  <c:v>0.29689882220045222</c:v>
                </c:pt>
                <c:pt idx="206">
                  <c:v>0.30064184173801106</c:v>
                </c:pt>
                <c:pt idx="207">
                  <c:v>0.30403084020721238</c:v>
                </c:pt>
                <c:pt idx="208">
                  <c:v>0.30014856734684314</c:v>
                </c:pt>
                <c:pt idx="209">
                  <c:v>0.30323593742520089</c:v>
                </c:pt>
                <c:pt idx="210">
                  <c:v>0.30633241470489825</c:v>
                </c:pt>
                <c:pt idx="211">
                  <c:v>0.30914762080438574</c:v>
                </c:pt>
                <c:pt idx="212">
                  <c:v>0.31216278786967466</c:v>
                </c:pt>
                <c:pt idx="213">
                  <c:v>0.31463116828959847</c:v>
                </c:pt>
                <c:pt idx="214">
                  <c:v>0.31703092014365292</c:v>
                </c:pt>
                <c:pt idx="215">
                  <c:v>0.32026709598386599</c:v>
                </c:pt>
                <c:pt idx="216">
                  <c:v>0.32319617865180844</c:v>
                </c:pt>
                <c:pt idx="217">
                  <c:v>0.3261906183724777</c:v>
                </c:pt>
                <c:pt idx="218">
                  <c:v>0.32156854304071258</c:v>
                </c:pt>
                <c:pt idx="219">
                  <c:v>0.32467597904381984</c:v>
                </c:pt>
                <c:pt idx="220">
                  <c:v>0.32873116304124067</c:v>
                </c:pt>
                <c:pt idx="221">
                  <c:v>0.33194114779218614</c:v>
                </c:pt>
                <c:pt idx="222">
                  <c:v>0.33510892224114286</c:v>
                </c:pt>
                <c:pt idx="223">
                  <c:v>0.33858751801418796</c:v>
                </c:pt>
                <c:pt idx="224">
                  <c:v>0.34213351891249305</c:v>
                </c:pt>
                <c:pt idx="225">
                  <c:v>0.34636050939567453</c:v>
                </c:pt>
                <c:pt idx="226">
                  <c:v>0.34956562964957327</c:v>
                </c:pt>
                <c:pt idx="227">
                  <c:v>0.35255454663282426</c:v>
                </c:pt>
                <c:pt idx="228">
                  <c:v>0.34856726357052958</c:v>
                </c:pt>
                <c:pt idx="229">
                  <c:v>0.35198689243778319</c:v>
                </c:pt>
                <c:pt idx="230">
                  <c:v>0.35537163202306682</c:v>
                </c:pt>
                <c:pt idx="231">
                  <c:v>0.35857243162857905</c:v>
                </c:pt>
                <c:pt idx="232">
                  <c:v>0.36154500634198472</c:v>
                </c:pt>
                <c:pt idx="233">
                  <c:v>0.3646535648722124</c:v>
                </c:pt>
                <c:pt idx="234">
                  <c:v>0.36771485655869662</c:v>
                </c:pt>
                <c:pt idx="235">
                  <c:v>0.37137124516623482</c:v>
                </c:pt>
                <c:pt idx="236">
                  <c:v>0.37423786320936253</c:v>
                </c:pt>
                <c:pt idx="237">
                  <c:v>0.37750226660144048</c:v>
                </c:pt>
                <c:pt idx="238">
                  <c:v>0.37317727187757299</c:v>
                </c:pt>
                <c:pt idx="239">
                  <c:v>0.37697399163254253</c:v>
                </c:pt>
                <c:pt idx="240">
                  <c:v>0.38121499036204692</c:v>
                </c:pt>
                <c:pt idx="241">
                  <c:v>0.38426383970953087</c:v>
                </c:pt>
                <c:pt idx="242">
                  <c:v>0.38858440370593178</c:v>
                </c:pt>
                <c:pt idx="243">
                  <c:v>0.39213100227953107</c:v>
                </c:pt>
                <c:pt idx="244">
                  <c:v>0.39571039620412585</c:v>
                </c:pt>
                <c:pt idx="245">
                  <c:v>0.39931618093925692</c:v>
                </c:pt>
                <c:pt idx="246">
                  <c:v>0.40196659393017259</c:v>
                </c:pt>
                <c:pt idx="247">
                  <c:v>0.40512209192994547</c:v>
                </c:pt>
                <c:pt idx="248">
                  <c:v>0.39959462181190242</c:v>
                </c:pt>
                <c:pt idx="249">
                  <c:v>0.40204588563051497</c:v>
                </c:pt>
                <c:pt idx="250">
                  <c:v>0.40480606329749613</c:v>
                </c:pt>
                <c:pt idx="251">
                  <c:v>0.4068728038615127</c:v>
                </c:pt>
                <c:pt idx="252">
                  <c:v>0.40969283445626037</c:v>
                </c:pt>
                <c:pt idx="253">
                  <c:v>0.41232526329198338</c:v>
                </c:pt>
                <c:pt idx="254">
                  <c:v>0.415016044569473</c:v>
                </c:pt>
                <c:pt idx="255">
                  <c:v>0.41792320371899871</c:v>
                </c:pt>
                <c:pt idx="256">
                  <c:v>0.42140289008452408</c:v>
                </c:pt>
                <c:pt idx="257">
                  <c:v>0.42548849473565054</c:v>
                </c:pt>
                <c:pt idx="258">
                  <c:v>0.42118678625031003</c:v>
                </c:pt>
                <c:pt idx="259">
                  <c:v>0.42505458451807743</c:v>
                </c:pt>
                <c:pt idx="260">
                  <c:v>0.42929979520467176</c:v>
                </c:pt>
                <c:pt idx="261">
                  <c:v>0.43364589522172181</c:v>
                </c:pt>
                <c:pt idx="262">
                  <c:v>0.43833869162458444</c:v>
                </c:pt>
                <c:pt idx="263">
                  <c:v>0.44278989065107249</c:v>
                </c:pt>
                <c:pt idx="264">
                  <c:v>0.44689568440400701</c:v>
                </c:pt>
                <c:pt idx="265">
                  <c:v>0.45095086195761847</c:v>
                </c:pt>
                <c:pt idx="266">
                  <c:v>0.45502353702478399</c:v>
                </c:pt>
                <c:pt idx="267">
                  <c:v>0.45909943272789222</c:v>
                </c:pt>
                <c:pt idx="268">
                  <c:v>0.45482600362418746</c:v>
                </c:pt>
                <c:pt idx="269">
                  <c:v>0.45918747049217801</c:v>
                </c:pt>
                <c:pt idx="270">
                  <c:v>0.46410317086074582</c:v>
                </c:pt>
                <c:pt idx="271">
                  <c:v>0.46857824208713283</c:v>
                </c:pt>
                <c:pt idx="272">
                  <c:v>0.47289268415467817</c:v>
                </c:pt>
                <c:pt idx="273">
                  <c:v>0.47755955033363595</c:v>
                </c:pt>
                <c:pt idx="274">
                  <c:v>0.48173204387974405</c:v>
                </c:pt>
                <c:pt idx="275">
                  <c:v>0.48609658518529975</c:v>
                </c:pt>
                <c:pt idx="276">
                  <c:v>0.48998810410028731</c:v>
                </c:pt>
                <c:pt idx="277">
                  <c:v>0.49291824360666031</c:v>
                </c:pt>
                <c:pt idx="278">
                  <c:v>0.48755377178515169</c:v>
                </c:pt>
                <c:pt idx="279">
                  <c:v>0.49134713125080187</c:v>
                </c:pt>
                <c:pt idx="280">
                  <c:v>0.49499508010592919</c:v>
                </c:pt>
                <c:pt idx="281">
                  <c:v>0.49810414594112568</c:v>
                </c:pt>
                <c:pt idx="282">
                  <c:v>0.50100814294756046</c:v>
                </c:pt>
                <c:pt idx="283">
                  <c:v>0.50442723254202071</c:v>
                </c:pt>
                <c:pt idx="284">
                  <c:v>0.50815969049433651</c:v>
                </c:pt>
                <c:pt idx="285">
                  <c:v>0.51183329983552117</c:v>
                </c:pt>
                <c:pt idx="286">
                  <c:v>0.51589757045838114</c:v>
                </c:pt>
                <c:pt idx="287">
                  <c:v>0.51953709907159307</c:v>
                </c:pt>
                <c:pt idx="288">
                  <c:v>0.51495889191427724</c:v>
                </c:pt>
                <c:pt idx="289">
                  <c:v>0.51916125818325798</c:v>
                </c:pt>
                <c:pt idx="290">
                  <c:v>0.52348961436665076</c:v>
                </c:pt>
                <c:pt idx="291">
                  <c:v>0.52717603766569587</c:v>
                </c:pt>
                <c:pt idx="292">
                  <c:v>0.53143977742982484</c:v>
                </c:pt>
                <c:pt idx="293">
                  <c:v>0.53634936272940392</c:v>
                </c:pt>
                <c:pt idx="294">
                  <c:v>0.53983138386405471</c:v>
                </c:pt>
                <c:pt idx="295">
                  <c:v>0.54461415577282679</c:v>
                </c:pt>
                <c:pt idx="296">
                  <c:v>0.54816595729899253</c:v>
                </c:pt>
                <c:pt idx="297">
                  <c:v>0.55240751201141902</c:v>
                </c:pt>
                <c:pt idx="298">
                  <c:v>0.54734704591813566</c:v>
                </c:pt>
                <c:pt idx="299">
                  <c:v>0.55080176464272046</c:v>
                </c:pt>
                <c:pt idx="300">
                  <c:v>0.55516186766696296</c:v>
                </c:pt>
                <c:pt idx="301">
                  <c:v>0.5582349089131593</c:v>
                </c:pt>
                <c:pt idx="302">
                  <c:v>0.56243094249802583</c:v>
                </c:pt>
                <c:pt idx="303">
                  <c:v>0.56656448928896919</c:v>
                </c:pt>
                <c:pt idx="304">
                  <c:v>0.5707122843011041</c:v>
                </c:pt>
                <c:pt idx="305">
                  <c:v>0.5757646600944144</c:v>
                </c:pt>
                <c:pt idx="306">
                  <c:v>0.58012761755871911</c:v>
                </c:pt>
                <c:pt idx="307">
                  <c:v>0.58512887141254843</c:v>
                </c:pt>
                <c:pt idx="308">
                  <c:v>0.58043157745919394</c:v>
                </c:pt>
                <c:pt idx="309">
                  <c:v>0.58517836605708784</c:v>
                </c:pt>
                <c:pt idx="310">
                  <c:v>0.59075363208491705</c:v>
                </c:pt>
                <c:pt idx="311">
                  <c:v>0.59404035505815167</c:v>
                </c:pt>
                <c:pt idx="312">
                  <c:v>0.59871164064090598</c:v>
                </c:pt>
                <c:pt idx="313">
                  <c:v>0.60349051409998222</c:v>
                </c:pt>
                <c:pt idx="314">
                  <c:v>0.60788412600427688</c:v>
                </c:pt>
                <c:pt idx="315">
                  <c:v>0.61166490273915253</c:v>
                </c:pt>
                <c:pt idx="316">
                  <c:v>0.61536804510274346</c:v>
                </c:pt>
                <c:pt idx="317">
                  <c:v>0.62023106936615802</c:v>
                </c:pt>
                <c:pt idx="318">
                  <c:v>0.61415892265909022</c:v>
                </c:pt>
                <c:pt idx="319">
                  <c:v>0.617945586839723</c:v>
                </c:pt>
                <c:pt idx="320">
                  <c:v>0.62185223185095129</c:v>
                </c:pt>
                <c:pt idx="321">
                  <c:v>0.62549829847465455</c:v>
                </c:pt>
                <c:pt idx="322">
                  <c:v>0.62965803173532453</c:v>
                </c:pt>
                <c:pt idx="323">
                  <c:v>0.63330512622512669</c:v>
                </c:pt>
                <c:pt idx="324">
                  <c:v>0.63673031352656995</c:v>
                </c:pt>
                <c:pt idx="325">
                  <c:v>0.64175449820648844</c:v>
                </c:pt>
                <c:pt idx="326">
                  <c:v>0.6464049466383297</c:v>
                </c:pt>
                <c:pt idx="327">
                  <c:v>0.65088175764915901</c:v>
                </c:pt>
                <c:pt idx="328">
                  <c:v>0.64329314651680203</c:v>
                </c:pt>
                <c:pt idx="329">
                  <c:v>0.64786856148398431</c:v>
                </c:pt>
                <c:pt idx="330">
                  <c:v>0.65216910680252438</c:v>
                </c:pt>
                <c:pt idx="331">
                  <c:v>0.65643634233412584</c:v>
                </c:pt>
                <c:pt idx="332">
                  <c:v>0.66085772534233722</c:v>
                </c:pt>
                <c:pt idx="333">
                  <c:v>0.66366034728558743</c:v>
                </c:pt>
                <c:pt idx="334">
                  <c:v>0.66644859362829167</c:v>
                </c:pt>
                <c:pt idx="335">
                  <c:v>0.66973079528792656</c:v>
                </c:pt>
                <c:pt idx="336">
                  <c:v>0.67289662282981877</c:v>
                </c:pt>
                <c:pt idx="337">
                  <c:v>0.67603421472528169</c:v>
                </c:pt>
                <c:pt idx="338">
                  <c:v>0.66934490331706697</c:v>
                </c:pt>
                <c:pt idx="339">
                  <c:v>0.67172908496840755</c:v>
                </c:pt>
                <c:pt idx="340">
                  <c:v>0.67566931811711706</c:v>
                </c:pt>
                <c:pt idx="341">
                  <c:v>0.68061572108490509</c:v>
                </c:pt>
                <c:pt idx="342">
                  <c:v>0.68457074282335051</c:v>
                </c:pt>
                <c:pt idx="343">
                  <c:v>0.68965805382716705</c:v>
                </c:pt>
                <c:pt idx="344">
                  <c:v>0.69350361532920179</c:v>
                </c:pt>
                <c:pt idx="345">
                  <c:v>0.69867563374686137</c:v>
                </c:pt>
                <c:pt idx="346">
                  <c:v>0.70213952368187482</c:v>
                </c:pt>
                <c:pt idx="347">
                  <c:v>0.70707890168111454</c:v>
                </c:pt>
                <c:pt idx="348">
                  <c:v>0.70087135009517898</c:v>
                </c:pt>
                <c:pt idx="349">
                  <c:v>0.70479667728276607</c:v>
                </c:pt>
                <c:pt idx="350">
                  <c:v>0.70872113767374301</c:v>
                </c:pt>
                <c:pt idx="351">
                  <c:v>0.71225365673669638</c:v>
                </c:pt>
                <c:pt idx="352">
                  <c:v>0.71482600310854805</c:v>
                </c:pt>
                <c:pt idx="353">
                  <c:v>0.72025631446221894</c:v>
                </c:pt>
                <c:pt idx="354">
                  <c:v>0.72297535745619634</c:v>
                </c:pt>
                <c:pt idx="355">
                  <c:v>0.72749980608556231</c:v>
                </c:pt>
                <c:pt idx="356">
                  <c:v>0.73058198145259967</c:v>
                </c:pt>
                <c:pt idx="357">
                  <c:v>0.7346404508754526</c:v>
                </c:pt>
                <c:pt idx="358">
                  <c:v>0.72887677978075538</c:v>
                </c:pt>
                <c:pt idx="359">
                  <c:v>0.73300452437070585</c:v>
                </c:pt>
                <c:pt idx="360">
                  <c:v>0.73875050295807643</c:v>
                </c:pt>
                <c:pt idx="361">
                  <c:v>0.74370968545775429</c:v>
                </c:pt>
                <c:pt idx="362">
                  <c:v>0.74960381509120266</c:v>
                </c:pt>
                <c:pt idx="363">
                  <c:v>0.75439752951741146</c:v>
                </c:pt>
                <c:pt idx="364">
                  <c:v>0.75854211413782824</c:v>
                </c:pt>
                <c:pt idx="365">
                  <c:v>0.76390875703431516</c:v>
                </c:pt>
                <c:pt idx="366">
                  <c:v>0.76962314604358961</c:v>
                </c:pt>
                <c:pt idx="367">
                  <c:v>0.77263627977567806</c:v>
                </c:pt>
                <c:pt idx="368">
                  <c:v>0.76593238163414257</c:v>
                </c:pt>
                <c:pt idx="369">
                  <c:v>0.76947773662856978</c:v>
                </c:pt>
                <c:pt idx="370">
                  <c:v>0.77321127467527262</c:v>
                </c:pt>
                <c:pt idx="371">
                  <c:v>0.77722815199284268</c:v>
                </c:pt>
                <c:pt idx="372">
                  <c:v>0.77999101358241452</c:v>
                </c:pt>
                <c:pt idx="373">
                  <c:v>0.78441274907220004</c:v>
                </c:pt>
                <c:pt idx="374">
                  <c:v>0.7878185601361567</c:v>
                </c:pt>
                <c:pt idx="375">
                  <c:v>0.79206623786730646</c:v>
                </c:pt>
                <c:pt idx="376">
                  <c:v>0.79568984063181913</c:v>
                </c:pt>
                <c:pt idx="377">
                  <c:v>0.79964070294264011</c:v>
                </c:pt>
                <c:pt idx="378">
                  <c:v>0.79369230683880976</c:v>
                </c:pt>
                <c:pt idx="379">
                  <c:v>0.79822751905125033</c:v>
                </c:pt>
                <c:pt idx="380">
                  <c:v>0.80221704760519807</c:v>
                </c:pt>
                <c:pt idx="381">
                  <c:v>0.80588481357264863</c:v>
                </c:pt>
                <c:pt idx="382">
                  <c:v>0.80967883858098466</c:v>
                </c:pt>
                <c:pt idx="383">
                  <c:v>0.81612793503605974</c:v>
                </c:pt>
                <c:pt idx="384">
                  <c:v>0.82249296973489727</c:v>
                </c:pt>
                <c:pt idx="385">
                  <c:v>0.8255146553768743</c:v>
                </c:pt>
                <c:pt idx="386">
                  <c:v>0.82936662447700782</c:v>
                </c:pt>
                <c:pt idx="387">
                  <c:v>0.83521533484288646</c:v>
                </c:pt>
                <c:pt idx="388">
                  <c:v>0.82856892065475474</c:v>
                </c:pt>
                <c:pt idx="389">
                  <c:v>0.83260657884492673</c:v>
                </c:pt>
                <c:pt idx="390">
                  <c:v>0.83684894307028768</c:v>
                </c:pt>
                <c:pt idx="391">
                  <c:v>0.84122890706890474</c:v>
                </c:pt>
                <c:pt idx="392">
                  <c:v>0.84653187037789934</c:v>
                </c:pt>
                <c:pt idx="393">
                  <c:v>0.85068661511104426</c:v>
                </c:pt>
                <c:pt idx="394">
                  <c:v>0.85584961505161727</c:v>
                </c:pt>
                <c:pt idx="395">
                  <c:v>0.86159945217859013</c:v>
                </c:pt>
                <c:pt idx="396">
                  <c:v>0.86618471877290448</c:v>
                </c:pt>
                <c:pt idx="397">
                  <c:v>0.87098371781677986</c:v>
                </c:pt>
                <c:pt idx="398">
                  <c:v>0.86492370574809685</c:v>
                </c:pt>
                <c:pt idx="399">
                  <c:v>0.87023511100857454</c:v>
                </c:pt>
                <c:pt idx="400">
                  <c:v>0.87580060513073454</c:v>
                </c:pt>
                <c:pt idx="401">
                  <c:v>0.88177826040017127</c:v>
                </c:pt>
                <c:pt idx="402">
                  <c:v>0.88744068920808905</c:v>
                </c:pt>
                <c:pt idx="403">
                  <c:v>0.89291746198700017</c:v>
                </c:pt>
                <c:pt idx="404">
                  <c:v>0.89998046253147113</c:v>
                </c:pt>
                <c:pt idx="405">
                  <c:v>0.9043080696404272</c:v>
                </c:pt>
                <c:pt idx="406">
                  <c:v>0.90901558332681287</c:v>
                </c:pt>
                <c:pt idx="407">
                  <c:v>0.91335356356067987</c:v>
                </c:pt>
                <c:pt idx="408">
                  <c:v>0.9071407986606963</c:v>
                </c:pt>
                <c:pt idx="409">
                  <c:v>0.91121282425630989</c:v>
                </c:pt>
                <c:pt idx="410">
                  <c:v>0.91486705614976815</c:v>
                </c:pt>
                <c:pt idx="411">
                  <c:v>0.92073039747095642</c:v>
                </c:pt>
                <c:pt idx="412">
                  <c:v>0.92475214691372409</c:v>
                </c:pt>
                <c:pt idx="413">
                  <c:v>0.9302523301973642</c:v>
                </c:pt>
                <c:pt idx="414">
                  <c:v>0.93760957023364089</c:v>
                </c:pt>
                <c:pt idx="415">
                  <c:v>0.94382892899934179</c:v>
                </c:pt>
                <c:pt idx="416">
                  <c:v>0.94937799034105952</c:v>
                </c:pt>
                <c:pt idx="417">
                  <c:v>0.9564801976798516</c:v>
                </c:pt>
                <c:pt idx="418">
                  <c:v>0.95166133145318055</c:v>
                </c:pt>
                <c:pt idx="419">
                  <c:v>0.95731288164769146</c:v>
                </c:pt>
                <c:pt idx="420">
                  <c:v>0.96071687901327496</c:v>
                </c:pt>
                <c:pt idx="421">
                  <c:v>0.9652240560222799</c:v>
                </c:pt>
                <c:pt idx="422">
                  <c:v>0.97048697895318214</c:v>
                </c:pt>
                <c:pt idx="423">
                  <c:v>0.97395471244815246</c:v>
                </c:pt>
                <c:pt idx="424">
                  <c:v>0.97887132614833106</c:v>
                </c:pt>
                <c:pt idx="425">
                  <c:v>0.98702744451179236</c:v>
                </c:pt>
                <c:pt idx="426">
                  <c:v>0.99302740317541294</c:v>
                </c:pt>
                <c:pt idx="427">
                  <c:v>1.0006841340632862</c:v>
                </c:pt>
                <c:pt idx="428">
                  <c:v>0.99555263284313422</c:v>
                </c:pt>
                <c:pt idx="429">
                  <c:v>0.9998284898051516</c:v>
                </c:pt>
                <c:pt idx="430">
                  <c:v>1.0070945604857406</c:v>
                </c:pt>
                <c:pt idx="431">
                  <c:v>1.0149427954748187</c:v>
                </c:pt>
                <c:pt idx="432">
                  <c:v>1.0213901793151758</c:v>
                </c:pt>
                <c:pt idx="433">
                  <c:v>1.0303004361939361</c:v>
                </c:pt>
                <c:pt idx="434">
                  <c:v>1.0345515979658519</c:v>
                </c:pt>
                <c:pt idx="435">
                  <c:v>1.0420673774219142</c:v>
                </c:pt>
                <c:pt idx="436">
                  <c:v>1.0448641159220944</c:v>
                </c:pt>
                <c:pt idx="437">
                  <c:v>1.050756386426134</c:v>
                </c:pt>
                <c:pt idx="438">
                  <c:v>1.0444412553529927</c:v>
                </c:pt>
                <c:pt idx="439">
                  <c:v>1.0499748317437341</c:v>
                </c:pt>
                <c:pt idx="440">
                  <c:v>1.0536910728500546</c:v>
                </c:pt>
                <c:pt idx="441">
                  <c:v>1.0589167889436912</c:v>
                </c:pt>
                <c:pt idx="442">
                  <c:v>1.0655738955892096</c:v>
                </c:pt>
                <c:pt idx="443">
                  <c:v>1.0677634580706685</c:v>
                </c:pt>
                <c:pt idx="444">
                  <c:v>1.0729007074931469</c:v>
                </c:pt>
                <c:pt idx="445">
                  <c:v>1.0793519862349552</c:v>
                </c:pt>
                <c:pt idx="446">
                  <c:v>1.08616546623108</c:v>
                </c:pt>
                <c:pt idx="447">
                  <c:v>1.0946068054098692</c:v>
                </c:pt>
                <c:pt idx="448">
                  <c:v>1.0869371145432341</c:v>
                </c:pt>
                <c:pt idx="449">
                  <c:v>1.091730357097209</c:v>
                </c:pt>
                <c:pt idx="450">
                  <c:v>1.0956949253476069</c:v>
                </c:pt>
                <c:pt idx="451">
                  <c:v>1.1024989476753426</c:v>
                </c:pt>
                <c:pt idx="452">
                  <c:v>1.1089802286785337</c:v>
                </c:pt>
                <c:pt idx="453">
                  <c:v>1.114663083249199</c:v>
                </c:pt>
                <c:pt idx="454">
                  <c:v>1.1195839970777501</c:v>
                </c:pt>
                <c:pt idx="455">
                  <c:v>1.1252923598127802</c:v>
                </c:pt>
                <c:pt idx="456">
                  <c:v>1.1323612262121945</c:v>
                </c:pt>
                <c:pt idx="457">
                  <c:v>1.1412035988390783</c:v>
                </c:pt>
                <c:pt idx="458">
                  <c:v>1.134226302852543</c:v>
                </c:pt>
                <c:pt idx="459">
                  <c:v>1.1435908541742641</c:v>
                </c:pt>
                <c:pt idx="460">
                  <c:v>1.1488958338526829</c:v>
                </c:pt>
                <c:pt idx="461">
                  <c:v>1.1561021494921484</c:v>
                </c:pt>
                <c:pt idx="462">
                  <c:v>1.162810585764587</c:v>
                </c:pt>
                <c:pt idx="463">
                  <c:v>1.1679547600326068</c:v>
                </c:pt>
                <c:pt idx="464">
                  <c:v>1.1732216948181799</c:v>
                </c:pt>
                <c:pt idx="465">
                  <c:v>1.179450027738179</c:v>
                </c:pt>
                <c:pt idx="466">
                  <c:v>1.1861780417843324</c:v>
                </c:pt>
                <c:pt idx="467">
                  <c:v>1.1913167736008259</c:v>
                </c:pt>
                <c:pt idx="468">
                  <c:v>1.1824107642212931</c:v>
                </c:pt>
                <c:pt idx="469">
                  <c:v>1.1909187642243124</c:v>
                </c:pt>
                <c:pt idx="470">
                  <c:v>1.1995961889208056</c:v>
                </c:pt>
                <c:pt idx="471">
                  <c:v>1.2057354264527556</c:v>
                </c:pt>
                <c:pt idx="472">
                  <c:v>1.2073707895503001</c:v>
                </c:pt>
                <c:pt idx="473">
                  <c:v>1.2164412268164291</c:v>
                </c:pt>
                <c:pt idx="474">
                  <c:v>1.2203079133492147</c:v>
                </c:pt>
                <c:pt idx="475">
                  <c:v>1.2242912652274593</c:v>
                </c:pt>
                <c:pt idx="476">
                  <c:v>1.2317318097955439</c:v>
                </c:pt>
                <c:pt idx="477">
                  <c:v>1.2379095952096386</c:v>
                </c:pt>
                <c:pt idx="478">
                  <c:v>1.230130125991453</c:v>
                </c:pt>
                <c:pt idx="479">
                  <c:v>1.2340629892665316</c:v>
                </c:pt>
                <c:pt idx="480">
                  <c:v>1.2410748089671531</c:v>
                </c:pt>
                <c:pt idx="481">
                  <c:v>1.2476771038785706</c:v>
                </c:pt>
                <c:pt idx="482">
                  <c:v>1.254429731284378</c:v>
                </c:pt>
                <c:pt idx="483">
                  <c:v>1.2621894129766225</c:v>
                </c:pt>
                <c:pt idx="484">
                  <c:v>1.2673278271147883</c:v>
                </c:pt>
                <c:pt idx="485">
                  <c:v>1.2736936001199606</c:v>
                </c:pt>
                <c:pt idx="486">
                  <c:v>1.2836711734990316</c:v>
                </c:pt>
                <c:pt idx="487">
                  <c:v>1.2923635558865485</c:v>
                </c:pt>
                <c:pt idx="488">
                  <c:v>1.2832629293872444</c:v>
                </c:pt>
                <c:pt idx="489">
                  <c:v>1.2929862390122964</c:v>
                </c:pt>
                <c:pt idx="490">
                  <c:v>1.2965165806621231</c:v>
                </c:pt>
                <c:pt idx="491">
                  <c:v>1.3020238638042712</c:v>
                </c:pt>
                <c:pt idx="492">
                  <c:v>1.3060247177996893</c:v>
                </c:pt>
                <c:pt idx="493">
                  <c:v>1.3103818312215585</c:v>
                </c:pt>
                <c:pt idx="494">
                  <c:v>1.3174997303067277</c:v>
                </c:pt>
                <c:pt idx="495">
                  <c:v>1.3251234515724928</c:v>
                </c:pt>
                <c:pt idx="496">
                  <c:v>1.3352652182487488</c:v>
                </c:pt>
                <c:pt idx="497">
                  <c:v>1.340231921944941</c:v>
                </c:pt>
                <c:pt idx="498">
                  <c:v>1.3298505431168148</c:v>
                </c:pt>
                <c:pt idx="499">
                  <c:v>1.3361604161987797</c:v>
                </c:pt>
                <c:pt idx="500">
                  <c:v>1.3421091513531003</c:v>
                </c:pt>
                <c:pt idx="501">
                  <c:v>1.3502866901050359</c:v>
                </c:pt>
                <c:pt idx="502">
                  <c:v>1.3546270868412187</c:v>
                </c:pt>
                <c:pt idx="503">
                  <c:v>1.3621687112784036</c:v>
                </c:pt>
                <c:pt idx="504">
                  <c:v>1.3680543377107717</c:v>
                </c:pt>
                <c:pt idx="505">
                  <c:v>1.3739146969610871</c:v>
                </c:pt>
                <c:pt idx="506">
                  <c:v>1.3844005634898897</c:v>
                </c:pt>
                <c:pt idx="507">
                  <c:v>1.394229718847471</c:v>
                </c:pt>
                <c:pt idx="508">
                  <c:v>1.3875398021897583</c:v>
                </c:pt>
                <c:pt idx="509">
                  <c:v>1.3903686337944765</c:v>
                </c:pt>
                <c:pt idx="510">
                  <c:v>1.3974487784510796</c:v>
                </c:pt>
                <c:pt idx="511">
                  <c:v>1.4037014985307787</c:v>
                </c:pt>
                <c:pt idx="512">
                  <c:v>1.4089505944045331</c:v>
                </c:pt>
                <c:pt idx="513">
                  <c:v>1.4124001755636164</c:v>
                </c:pt>
                <c:pt idx="514">
                  <c:v>1.4181478357647941</c:v>
                </c:pt>
                <c:pt idx="515">
                  <c:v>1.4239493812815227</c:v>
                </c:pt>
                <c:pt idx="516">
                  <c:v>1.4304498631348355</c:v>
                </c:pt>
                <c:pt idx="517">
                  <c:v>1.4379669062672917</c:v>
                </c:pt>
                <c:pt idx="518">
                  <c:v>1.4314889905065409</c:v>
                </c:pt>
                <c:pt idx="519">
                  <c:v>1.4351743965220791</c:v>
                </c:pt>
                <c:pt idx="520">
                  <c:v>1.4437637889627382</c:v>
                </c:pt>
                <c:pt idx="521">
                  <c:v>1.4503933449549995</c:v>
                </c:pt>
                <c:pt idx="522">
                  <c:v>1.4523686747357629</c:v>
                </c:pt>
                <c:pt idx="523">
                  <c:v>1.4590039347345558</c:v>
                </c:pt>
                <c:pt idx="524">
                  <c:v>1.463480339352722</c:v>
                </c:pt>
                <c:pt idx="525">
                  <c:v>1.4675224735633734</c:v>
                </c:pt>
                <c:pt idx="526">
                  <c:v>1.4731030216658745</c:v>
                </c:pt>
                <c:pt idx="527">
                  <c:v>1.4802823225924822</c:v>
                </c:pt>
                <c:pt idx="528">
                  <c:v>1.4702322091657403</c:v>
                </c:pt>
                <c:pt idx="529">
                  <c:v>1.4734658509491947</c:v>
                </c:pt>
                <c:pt idx="530">
                  <c:v>1.4763706587221825</c:v>
                </c:pt>
                <c:pt idx="531">
                  <c:v>1.4816559834667968</c:v>
                </c:pt>
                <c:pt idx="532">
                  <c:v>1.4832872751453019</c:v>
                </c:pt>
                <c:pt idx="533">
                  <c:v>1.4898883278236634</c:v>
                </c:pt>
                <c:pt idx="534">
                  <c:v>1.4915191018396257</c:v>
                </c:pt>
                <c:pt idx="535">
                  <c:v>1.5048775384105835</c:v>
                </c:pt>
                <c:pt idx="536">
                  <c:v>1.5111227642896381</c:v>
                </c:pt>
                <c:pt idx="537">
                  <c:v>1.5166461061310565</c:v>
                </c:pt>
                <c:pt idx="538">
                  <c:v>1.5047737873304738</c:v>
                </c:pt>
                <c:pt idx="539">
                  <c:v>1.5120736793704093</c:v>
                </c:pt>
                <c:pt idx="540">
                  <c:v>1.5170360364476476</c:v>
                </c:pt>
                <c:pt idx="541">
                  <c:v>1.5272968221276486</c:v>
                </c:pt>
                <c:pt idx="542">
                  <c:v>1.5360604594607599</c:v>
                </c:pt>
                <c:pt idx="543">
                  <c:v>1.5440614221182143</c:v>
                </c:pt>
                <c:pt idx="544">
                  <c:v>1.555631511146776</c:v>
                </c:pt>
                <c:pt idx="545">
                  <c:v>1.5595340452677551</c:v>
                </c:pt>
                <c:pt idx="546">
                  <c:v>1.5648755972706732</c:v>
                </c:pt>
                <c:pt idx="547">
                  <c:v>1.5656906741303478</c:v>
                </c:pt>
                <c:pt idx="548">
                  <c:v>1.5588068892741631</c:v>
                </c:pt>
                <c:pt idx="549">
                  <c:v>1.5616027635537733</c:v>
                </c:pt>
                <c:pt idx="550">
                  <c:v>1.5710916307145724</c:v>
                </c:pt>
                <c:pt idx="551">
                  <c:v>1.5794350890132605</c:v>
                </c:pt>
                <c:pt idx="552">
                  <c:v>1.5872051403798104</c:v>
                </c:pt>
                <c:pt idx="553">
                  <c:v>1.5911811393752373</c:v>
                </c:pt>
                <c:pt idx="554">
                  <c:v>1.5978243642917913</c:v>
                </c:pt>
                <c:pt idx="555">
                  <c:v>1.6052455289466878</c:v>
                </c:pt>
                <c:pt idx="556">
                  <c:v>1.6121819492817628</c:v>
                </c:pt>
                <c:pt idx="557">
                  <c:v>1.6168605210271401</c:v>
                </c:pt>
                <c:pt idx="558">
                  <c:v>1.60826018629659</c:v>
                </c:pt>
                <c:pt idx="559">
                  <c:v>1.6150757487975989</c:v>
                </c:pt>
                <c:pt idx="560">
                  <c:v>1.6214843824188883</c:v>
                </c:pt>
                <c:pt idx="561">
                  <c:v>1.6272898885900267</c:v>
                </c:pt>
                <c:pt idx="562">
                  <c:v>1.6336159417823735</c:v>
                </c:pt>
                <c:pt idx="563">
                  <c:v>1.6364680439310662</c:v>
                </c:pt>
                <c:pt idx="564">
                  <c:v>1.6414030597766365</c:v>
                </c:pt>
                <c:pt idx="565">
                  <c:v>1.6522536534162768</c:v>
                </c:pt>
                <c:pt idx="566">
                  <c:v>1.6556730914132369</c:v>
                </c:pt>
                <c:pt idx="567">
                  <c:v>1.6682952763728385</c:v>
                </c:pt>
                <c:pt idx="568">
                  <c:v>1.6619484852837028</c:v>
                </c:pt>
                <c:pt idx="569">
                  <c:v>1.669949965637584</c:v>
                </c:pt>
                <c:pt idx="570">
                  <c:v>1.6806758134937059</c:v>
                </c:pt>
                <c:pt idx="571">
                  <c:v>1.6853530132823722</c:v>
                </c:pt>
                <c:pt idx="572">
                  <c:v>1.6897453385702079</c:v>
                </c:pt>
                <c:pt idx="573">
                  <c:v>1.6933289824745617</c:v>
                </c:pt>
                <c:pt idx="574">
                  <c:v>1.7043400901198893</c:v>
                </c:pt>
                <c:pt idx="575">
                  <c:v>1.7103669902220602</c:v>
                </c:pt>
                <c:pt idx="576">
                  <c:v>1.7172624373685696</c:v>
                </c:pt>
                <c:pt idx="577">
                  <c:v>1.7248452862428263</c:v>
                </c:pt>
                <c:pt idx="578">
                  <c:v>1.7237463922510354</c:v>
                </c:pt>
                <c:pt idx="579">
                  <c:v>1.7304551264056216</c:v>
                </c:pt>
                <c:pt idx="580">
                  <c:v>1.7413541613895733</c:v>
                </c:pt>
                <c:pt idx="581">
                  <c:v>1.7497594624789354</c:v>
                </c:pt>
                <c:pt idx="582">
                  <c:v>1.7692165999309568</c:v>
                </c:pt>
                <c:pt idx="583">
                  <c:v>1.7873238280192492</c:v>
                </c:pt>
                <c:pt idx="584">
                  <c:v>1.7967326438384235</c:v>
                </c:pt>
                <c:pt idx="585">
                  <c:v>1.810149860904956</c:v>
                </c:pt>
                <c:pt idx="586">
                  <c:v>1.8236259156913008</c:v>
                </c:pt>
                <c:pt idx="587">
                  <c:v>1.8278739130782471</c:v>
                </c:pt>
                <c:pt idx="588">
                  <c:v>1.8210816721504821</c:v>
                </c:pt>
                <c:pt idx="589">
                  <c:v>1.8302139254061736</c:v>
                </c:pt>
                <c:pt idx="590">
                  <c:v>1.8298456493430046</c:v>
                </c:pt>
                <c:pt idx="591">
                  <c:v>1.8337988744619445</c:v>
                </c:pt>
                <c:pt idx="592">
                  <c:v>1.8439436287068969</c:v>
                </c:pt>
                <c:pt idx="593">
                  <c:v>1.8577291955804136</c:v>
                </c:pt>
                <c:pt idx="594">
                  <c:v>1.8695912261050436</c:v>
                </c:pt>
                <c:pt idx="595">
                  <c:v>1.8779561744055422</c:v>
                </c:pt>
                <c:pt idx="596">
                  <c:v>1.8855456065510086</c:v>
                </c:pt>
                <c:pt idx="597">
                  <c:v>1.891001517020664</c:v>
                </c:pt>
                <c:pt idx="598">
                  <c:v>1.883419273792702</c:v>
                </c:pt>
                <c:pt idx="599">
                  <c:v>1.8909901870100509</c:v>
                </c:pt>
                <c:pt idx="600">
                  <c:v>1.8952010465629598</c:v>
                </c:pt>
                <c:pt idx="601">
                  <c:v>1.9019585795292442</c:v>
                </c:pt>
                <c:pt idx="602">
                  <c:v>1.9147907964610136</c:v>
                </c:pt>
                <c:pt idx="603">
                  <c:v>1.924145214462289</c:v>
                </c:pt>
                <c:pt idx="604">
                  <c:v>1.9348716637053807</c:v>
                </c:pt>
                <c:pt idx="605">
                  <c:v>1.9442603658312998</c:v>
                </c:pt>
                <c:pt idx="606">
                  <c:v>1.9590561179642896</c:v>
                </c:pt>
                <c:pt idx="607">
                  <c:v>1.9688449906412586</c:v>
                </c:pt>
                <c:pt idx="608">
                  <c:v>1.9576404381494741</c:v>
                </c:pt>
                <c:pt idx="609">
                  <c:v>1.9662725689270502</c:v>
                </c:pt>
                <c:pt idx="610">
                  <c:v>1.973615816494215</c:v>
                </c:pt>
                <c:pt idx="611">
                  <c:v>1.9861155383636684</c:v>
                </c:pt>
                <c:pt idx="612">
                  <c:v>1.9921839860466513</c:v>
                </c:pt>
                <c:pt idx="613">
                  <c:v>1.991474487315946</c:v>
                </c:pt>
                <c:pt idx="614">
                  <c:v>1.9976278920747015</c:v>
                </c:pt>
                <c:pt idx="615">
                  <c:v>2.0050016821603061</c:v>
                </c:pt>
                <c:pt idx="616">
                  <c:v>2.0113184054862807</c:v>
                </c:pt>
                <c:pt idx="617">
                  <c:v>2.0188471161167221</c:v>
                </c:pt>
                <c:pt idx="618">
                  <c:v>2.0106578433311149</c:v>
                </c:pt>
                <c:pt idx="619">
                  <c:v>2.0267768889015891</c:v>
                </c:pt>
                <c:pt idx="620">
                  <c:v>2.0348404765909267</c:v>
                </c:pt>
                <c:pt idx="621">
                  <c:v>2.0373194770223844</c:v>
                </c:pt>
                <c:pt idx="622">
                  <c:v>2.0452503425976643</c:v>
                </c:pt>
                <c:pt idx="623">
                  <c:v>2.0549520804204384</c:v>
                </c:pt>
                <c:pt idx="624">
                  <c:v>2.058745671409338</c:v>
                </c:pt>
                <c:pt idx="625">
                  <c:v>2.0743501510226316</c:v>
                </c:pt>
                <c:pt idx="626">
                  <c:v>2.085685269997458</c:v>
                </c:pt>
                <c:pt idx="627">
                  <c:v>2.0911666565654259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41248"/>
        <c:axId val="78350208"/>
      </c:scatterChart>
      <c:valAx>
        <c:axId val="78341248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350208"/>
        <c:crosses val="autoZero"/>
        <c:crossBetween val="midCat"/>
        <c:majorUnit val="1"/>
        <c:minorUnit val="1"/>
      </c:valAx>
      <c:valAx>
        <c:axId val="7835020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34124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00B050"/>
                </a:solidFill>
              </a:defRPr>
            </a:pPr>
            <a:r>
              <a:rPr lang="en-US" sz="900">
                <a:solidFill>
                  <a:srgbClr val="00B050"/>
                </a:solidFill>
              </a:rPr>
              <a:t>Eq. (A41)</a:t>
            </a:r>
          </a:p>
        </c:rich>
      </c:tx>
      <c:layout>
        <c:manualLayout>
          <c:xMode val="edge"/>
          <c:yMode val="edge"/>
          <c:x val="0.26159126984126985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(A41)</c:v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1.4361455053981623E-2</c:v>
                </c:pt>
                <c:pt idx="1">
                  <c:v>1.0031737147188032E-2</c:v>
                </c:pt>
                <c:pt idx="2">
                  <c:v>8.3639644613203081E-3</c:v>
                </c:pt>
                <c:pt idx="3">
                  <c:v>7.4690313600065507E-3</c:v>
                </c:pt>
                <c:pt idx="4">
                  <c:v>6.9838617180998175E-3</c:v>
                </c:pt>
                <c:pt idx="5">
                  <c:v>6.9282661742662184E-3</c:v>
                </c:pt>
                <c:pt idx="6">
                  <c:v>6.5876423176562289E-3</c:v>
                </c:pt>
                <c:pt idx="7">
                  <c:v>6.5156240356008428E-3</c:v>
                </c:pt>
                <c:pt idx="8">
                  <c:v>4.9529468264537671E-3</c:v>
                </c:pt>
                <c:pt idx="9">
                  <c:v>4.8526754644369653E-3</c:v>
                </c:pt>
                <c:pt idx="10">
                  <c:v>4.8654495628730277E-3</c:v>
                </c:pt>
                <c:pt idx="11">
                  <c:v>4.842489174637375E-3</c:v>
                </c:pt>
                <c:pt idx="12">
                  <c:v>4.9624419896468824E-3</c:v>
                </c:pt>
                <c:pt idx="13">
                  <c:v>5.0801571787895093E-3</c:v>
                </c:pt>
                <c:pt idx="14">
                  <c:v>4.9793719380055732E-3</c:v>
                </c:pt>
                <c:pt idx="15">
                  <c:v>4.9610369892774224E-3</c:v>
                </c:pt>
                <c:pt idx="16">
                  <c:v>4.9802822448841814E-3</c:v>
                </c:pt>
                <c:pt idx="17">
                  <c:v>4.9609713379987564E-3</c:v>
                </c:pt>
                <c:pt idx="18">
                  <c:v>4.1717670096189522E-3</c:v>
                </c:pt>
                <c:pt idx="19">
                  <c:v>4.0046104702972894E-3</c:v>
                </c:pt>
                <c:pt idx="20">
                  <c:v>4.0260040239934666E-3</c:v>
                </c:pt>
                <c:pt idx="21">
                  <c:v>4.0610861697509184E-3</c:v>
                </c:pt>
                <c:pt idx="22">
                  <c:v>4.0633251658748091E-3</c:v>
                </c:pt>
                <c:pt idx="23">
                  <c:v>4.1334513906675589E-3</c:v>
                </c:pt>
                <c:pt idx="24">
                  <c:v>4.1363617716202797E-3</c:v>
                </c:pt>
                <c:pt idx="25">
                  <c:v>4.2312020752718312E-3</c:v>
                </c:pt>
                <c:pt idx="26">
                  <c:v>4.3107911951192927E-3</c:v>
                </c:pt>
                <c:pt idx="27">
                  <c:v>4.3284856083395402E-3</c:v>
                </c:pt>
                <c:pt idx="28">
                  <c:v>3.8476796010400898E-3</c:v>
                </c:pt>
                <c:pt idx="29">
                  <c:v>3.7810693466426388E-3</c:v>
                </c:pt>
                <c:pt idx="30">
                  <c:v>3.7512029979572606E-3</c:v>
                </c:pt>
                <c:pt idx="31">
                  <c:v>3.699532539285507E-3</c:v>
                </c:pt>
                <c:pt idx="32">
                  <c:v>3.6052410499387167E-3</c:v>
                </c:pt>
                <c:pt idx="33">
                  <c:v>3.5007897931074519E-3</c:v>
                </c:pt>
                <c:pt idx="34">
                  <c:v>3.4059278687680471E-3</c:v>
                </c:pt>
                <c:pt idx="35">
                  <c:v>3.3656257055022939E-3</c:v>
                </c:pt>
                <c:pt idx="36">
                  <c:v>3.280478269697296E-3</c:v>
                </c:pt>
                <c:pt idx="37">
                  <c:v>3.2106278875842905E-3</c:v>
                </c:pt>
                <c:pt idx="38">
                  <c:v>2.8039965717873848E-3</c:v>
                </c:pt>
                <c:pt idx="39">
                  <c:v>2.7601838669513261E-3</c:v>
                </c:pt>
                <c:pt idx="40">
                  <c:v>2.7312903290298437E-3</c:v>
                </c:pt>
                <c:pt idx="41">
                  <c:v>2.6572194317379338E-3</c:v>
                </c:pt>
                <c:pt idx="42">
                  <c:v>2.6111652419124297E-3</c:v>
                </c:pt>
                <c:pt idx="43">
                  <c:v>2.541169055523007E-3</c:v>
                </c:pt>
                <c:pt idx="44">
                  <c:v>2.4373410322160879E-3</c:v>
                </c:pt>
                <c:pt idx="45">
                  <c:v>2.3413990821192516E-3</c:v>
                </c:pt>
                <c:pt idx="46">
                  <c:v>2.227015325729019E-3</c:v>
                </c:pt>
                <c:pt idx="47">
                  <c:v>2.1259946153583112E-3</c:v>
                </c:pt>
                <c:pt idx="48">
                  <c:v>1.8541259286877279E-3</c:v>
                </c:pt>
                <c:pt idx="49">
                  <c:v>1.7628819396702238E-3</c:v>
                </c:pt>
                <c:pt idx="50">
                  <c:v>1.6851676964867142E-3</c:v>
                </c:pt>
                <c:pt idx="51">
                  <c:v>1.6007950073209673E-3</c:v>
                </c:pt>
                <c:pt idx="52">
                  <c:v>1.5209816622972765E-3</c:v>
                </c:pt>
                <c:pt idx="53">
                  <c:v>1.4491206396842085E-3</c:v>
                </c:pt>
                <c:pt idx="54">
                  <c:v>1.3754287019554761E-3</c:v>
                </c:pt>
                <c:pt idx="55">
                  <c:v>1.3087827268126987E-3</c:v>
                </c:pt>
                <c:pt idx="56">
                  <c:v>1.2420460164946951E-3</c:v>
                </c:pt>
                <c:pt idx="57">
                  <c:v>1.1791096003735835E-3</c:v>
                </c:pt>
                <c:pt idx="58">
                  <c:v>1.04729515702243E-3</c:v>
                </c:pt>
                <c:pt idx="59">
                  <c:v>9.9464222236940914E-4</c:v>
                </c:pt>
                <c:pt idx="60">
                  <c:v>9.4284601341451104E-4</c:v>
                </c:pt>
                <c:pt idx="61">
                  <c:v>8.9315510720866401E-4</c:v>
                </c:pt>
                <c:pt idx="62">
                  <c:v>8.4862422849437292E-4</c:v>
                </c:pt>
                <c:pt idx="63">
                  <c:v>8.0947090396287858E-4</c:v>
                </c:pt>
                <c:pt idx="64">
                  <c:v>7.7205889832658158E-4</c:v>
                </c:pt>
                <c:pt idx="65">
                  <c:v>7.3769624942197898E-4</c:v>
                </c:pt>
                <c:pt idx="66">
                  <c:v>7.0876863258058755E-4</c:v>
                </c:pt>
                <c:pt idx="67">
                  <c:v>6.8339621715479855E-4</c:v>
                </c:pt>
                <c:pt idx="68">
                  <c:v>6.2229952373501693E-4</c:v>
                </c:pt>
                <c:pt idx="69">
                  <c:v>6.028174212082206E-4</c:v>
                </c:pt>
                <c:pt idx="70">
                  <c:v>5.8570727204543933E-4</c:v>
                </c:pt>
                <c:pt idx="71">
                  <c:v>5.7146617945729903E-4</c:v>
                </c:pt>
                <c:pt idx="72">
                  <c:v>5.5879336542931834E-4</c:v>
                </c:pt>
                <c:pt idx="73">
                  <c:v>5.4678081994566125E-4</c:v>
                </c:pt>
                <c:pt idx="74">
                  <c:v>5.3447143039686009E-4</c:v>
                </c:pt>
                <c:pt idx="75">
                  <c:v>5.2370819937600952E-4</c:v>
                </c:pt>
                <c:pt idx="76">
                  <c:v>5.1374633730764637E-4</c:v>
                </c:pt>
                <c:pt idx="77">
                  <c:v>5.0432336584636925E-4</c:v>
                </c:pt>
                <c:pt idx="78">
                  <c:v>4.6941076595022899E-4</c:v>
                </c:pt>
                <c:pt idx="79">
                  <c:v>4.6256331029149197E-4</c:v>
                </c:pt>
                <c:pt idx="80">
                  <c:v>4.5677125004784655E-4</c:v>
                </c:pt>
                <c:pt idx="81">
                  <c:v>4.508839964623695E-4</c:v>
                </c:pt>
                <c:pt idx="82">
                  <c:v>4.4487206731342634E-4</c:v>
                </c:pt>
                <c:pt idx="83">
                  <c:v>4.4006445979305275E-4</c:v>
                </c:pt>
                <c:pt idx="84">
                  <c:v>4.3624663353163405E-4</c:v>
                </c:pt>
                <c:pt idx="85">
                  <c:v>4.3237564403535335E-4</c:v>
                </c:pt>
                <c:pt idx="86">
                  <c:v>4.2876918789610033E-4</c:v>
                </c:pt>
                <c:pt idx="87">
                  <c:v>4.2626910451583539E-4</c:v>
                </c:pt>
                <c:pt idx="88">
                  <c:v>4.0498616040366119E-4</c:v>
                </c:pt>
                <c:pt idx="89">
                  <c:v>4.0311524748222591E-4</c:v>
                </c:pt>
                <c:pt idx="90">
                  <c:v>4.0229277492405722E-4</c:v>
                </c:pt>
                <c:pt idx="91">
                  <c:v>4.0196500632428615E-4</c:v>
                </c:pt>
                <c:pt idx="92">
                  <c:v>4.0340129798312093E-4</c:v>
                </c:pt>
                <c:pt idx="93">
                  <c:v>4.0584854059696953E-4</c:v>
                </c:pt>
                <c:pt idx="94">
                  <c:v>4.087409609132338E-4</c:v>
                </c:pt>
                <c:pt idx="95">
                  <c:v>4.1265528725328079E-4</c:v>
                </c:pt>
                <c:pt idx="96">
                  <c:v>4.1640166472678289E-4</c:v>
                </c:pt>
                <c:pt idx="97">
                  <c:v>4.2194685968740896E-4</c:v>
                </c:pt>
                <c:pt idx="98">
                  <c:v>4.0937602881080994E-4</c:v>
                </c:pt>
                <c:pt idx="99">
                  <c:v>4.1465255937471902E-4</c:v>
                </c:pt>
                <c:pt idx="100">
                  <c:v>4.1949089077882669E-4</c:v>
                </c:pt>
                <c:pt idx="101">
                  <c:v>4.2376270894177123E-4</c:v>
                </c:pt>
                <c:pt idx="102">
                  <c:v>4.2892724318194253E-4</c:v>
                </c:pt>
                <c:pt idx="103">
                  <c:v>4.3366092336314456E-4</c:v>
                </c:pt>
                <c:pt idx="104">
                  <c:v>4.3731915412772906E-4</c:v>
                </c:pt>
                <c:pt idx="105">
                  <c:v>4.4095752761447496E-4</c:v>
                </c:pt>
                <c:pt idx="106">
                  <c:v>4.4509410112615231E-4</c:v>
                </c:pt>
                <c:pt idx="107">
                  <c:v>4.4957520430853978E-4</c:v>
                </c:pt>
                <c:pt idx="108">
                  <c:v>4.3639080065745211E-4</c:v>
                </c:pt>
                <c:pt idx="109">
                  <c:v>4.4142829799095185E-4</c:v>
                </c:pt>
                <c:pt idx="110">
                  <c:v>4.4656329711882637E-4</c:v>
                </c:pt>
                <c:pt idx="111">
                  <c:v>4.5255321036131286E-4</c:v>
                </c:pt>
                <c:pt idx="112">
                  <c:v>4.5915362793412339E-4</c:v>
                </c:pt>
                <c:pt idx="113">
                  <c:v>4.6624373535767197E-4</c:v>
                </c:pt>
                <c:pt idx="114">
                  <c:v>4.7350186475043058E-4</c:v>
                </c:pt>
                <c:pt idx="115">
                  <c:v>4.8094949720284725E-4</c:v>
                </c:pt>
                <c:pt idx="116">
                  <c:v>4.8872833181475928E-4</c:v>
                </c:pt>
                <c:pt idx="117">
                  <c:v>4.9669508317475562E-4</c:v>
                </c:pt>
                <c:pt idx="118">
                  <c:v>4.8564292448717399E-4</c:v>
                </c:pt>
                <c:pt idx="119">
                  <c:v>4.9281374389750613E-4</c:v>
                </c:pt>
                <c:pt idx="120">
                  <c:v>5.0078291214933097E-4</c:v>
                </c:pt>
                <c:pt idx="121">
                  <c:v>5.0793640654213455E-4</c:v>
                </c:pt>
                <c:pt idx="122">
                  <c:v>5.1603310624904369E-4</c:v>
                </c:pt>
                <c:pt idx="123">
                  <c:v>5.246730843843564E-4</c:v>
                </c:pt>
                <c:pt idx="124">
                  <c:v>5.3325561134818101E-4</c:v>
                </c:pt>
                <c:pt idx="125">
                  <c:v>5.4264165499372892E-4</c:v>
                </c:pt>
                <c:pt idx="126">
                  <c:v>5.5216490389297995E-4</c:v>
                </c:pt>
                <c:pt idx="127">
                  <c:v>5.6268522216974153E-4</c:v>
                </c:pt>
                <c:pt idx="128">
                  <c:v>5.5368494156795851E-4</c:v>
                </c:pt>
                <c:pt idx="129">
                  <c:v>5.6576455757935873E-4</c:v>
                </c:pt>
                <c:pt idx="130">
                  <c:v>5.7800177875094467E-4</c:v>
                </c:pt>
                <c:pt idx="131">
                  <c:v>5.9092318860696949E-4</c:v>
                </c:pt>
                <c:pt idx="132">
                  <c:v>6.0391939186574121E-4</c:v>
                </c:pt>
                <c:pt idx="133">
                  <c:v>6.1732663809603659E-4</c:v>
                </c:pt>
                <c:pt idx="134">
                  <c:v>6.3083892665871698E-4</c:v>
                </c:pt>
                <c:pt idx="135">
                  <c:v>6.4369095804162068E-4</c:v>
                </c:pt>
                <c:pt idx="136">
                  <c:v>6.5620449195548142E-4</c:v>
                </c:pt>
                <c:pt idx="137">
                  <c:v>6.677092738147049E-4</c:v>
                </c:pt>
                <c:pt idx="138">
                  <c:v>6.5628523471240516E-4</c:v>
                </c:pt>
                <c:pt idx="139">
                  <c:v>6.6650727150803664E-4</c:v>
                </c:pt>
                <c:pt idx="140">
                  <c:v>6.7541216471223779E-4</c:v>
                </c:pt>
                <c:pt idx="141">
                  <c:v>6.8360435964307897E-4</c:v>
                </c:pt>
                <c:pt idx="142">
                  <c:v>6.9052979111883131E-4</c:v>
                </c:pt>
                <c:pt idx="143">
                  <c:v>6.9875316975300157E-4</c:v>
                </c:pt>
                <c:pt idx="144">
                  <c:v>7.0648841352688029E-4</c:v>
                </c:pt>
                <c:pt idx="145">
                  <c:v>7.1331370824176312E-4</c:v>
                </c:pt>
                <c:pt idx="146">
                  <c:v>7.2035573562723501E-4</c:v>
                </c:pt>
                <c:pt idx="147">
                  <c:v>7.2807523600461907E-4</c:v>
                </c:pt>
                <c:pt idx="148">
                  <c:v>7.1394728971563228E-4</c:v>
                </c:pt>
                <c:pt idx="149">
                  <c:v>7.2275097723808535E-4</c:v>
                </c:pt>
                <c:pt idx="150">
                  <c:v>7.3172466598200414E-4</c:v>
                </c:pt>
                <c:pt idx="151">
                  <c:v>7.4215284961029037E-4</c:v>
                </c:pt>
                <c:pt idx="152">
                  <c:v>7.5272941863854337E-4</c:v>
                </c:pt>
                <c:pt idx="153">
                  <c:v>7.6406175442914959E-4</c:v>
                </c:pt>
                <c:pt idx="154">
                  <c:v>7.7495464951079639E-4</c:v>
                </c:pt>
                <c:pt idx="155">
                  <c:v>7.854646016714344E-4</c:v>
                </c:pt>
                <c:pt idx="156">
                  <c:v>7.9566098090102686E-4</c:v>
                </c:pt>
                <c:pt idx="157">
                  <c:v>8.053395185213454E-4</c:v>
                </c:pt>
                <c:pt idx="158">
                  <c:v>7.9033041229594793E-4</c:v>
                </c:pt>
                <c:pt idx="159">
                  <c:v>7.9803123178275287E-4</c:v>
                </c:pt>
                <c:pt idx="160">
                  <c:v>8.0552501521134235E-4</c:v>
                </c:pt>
                <c:pt idx="161">
                  <c:v>8.1121154400187203E-4</c:v>
                </c:pt>
                <c:pt idx="162">
                  <c:v>8.1733802950621141E-4</c:v>
                </c:pt>
                <c:pt idx="163">
                  <c:v>8.232904514364754E-4</c:v>
                </c:pt>
                <c:pt idx="164">
                  <c:v>8.288851648296712E-4</c:v>
                </c:pt>
                <c:pt idx="165">
                  <c:v>8.3565308653149606E-4</c:v>
                </c:pt>
                <c:pt idx="166">
                  <c:v>8.4141463551731105E-4</c:v>
                </c:pt>
                <c:pt idx="167">
                  <c:v>8.4731273812574295E-4</c:v>
                </c:pt>
                <c:pt idx="168">
                  <c:v>8.3014463704637908E-4</c:v>
                </c:pt>
                <c:pt idx="169">
                  <c:v>8.3599077091257466E-4</c:v>
                </c:pt>
                <c:pt idx="170">
                  <c:v>8.4246214878069055E-4</c:v>
                </c:pt>
                <c:pt idx="171">
                  <c:v>8.4984535089533341E-4</c:v>
                </c:pt>
                <c:pt idx="172">
                  <c:v>8.5817961361428518E-4</c:v>
                </c:pt>
                <c:pt idx="173">
                  <c:v>8.6652321473559227E-4</c:v>
                </c:pt>
                <c:pt idx="174">
                  <c:v>8.7464836931122256E-4</c:v>
                </c:pt>
                <c:pt idx="175">
                  <c:v>8.8425524514656496E-4</c:v>
                </c:pt>
                <c:pt idx="176">
                  <c:v>8.9555046424375276E-4</c:v>
                </c:pt>
                <c:pt idx="177">
                  <c:v>9.0612507354656719E-4</c:v>
                </c:pt>
                <c:pt idx="178">
                  <c:v>8.9200052633628217E-4</c:v>
                </c:pt>
                <c:pt idx="179">
                  <c:v>9.0306370230073152E-4</c:v>
                </c:pt>
                <c:pt idx="180">
                  <c:v>9.1411308031408289E-4</c:v>
                </c:pt>
                <c:pt idx="181">
                  <c:v>9.2677391909519859E-4</c:v>
                </c:pt>
                <c:pt idx="182">
                  <c:v>9.3650075371938763E-4</c:v>
                </c:pt>
                <c:pt idx="183">
                  <c:v>9.4771061823392363E-4</c:v>
                </c:pt>
                <c:pt idx="184">
                  <c:v>9.5827618401043816E-4</c:v>
                </c:pt>
                <c:pt idx="185">
                  <c:v>9.6877426581560785E-4</c:v>
                </c:pt>
                <c:pt idx="186">
                  <c:v>9.7891999149041578E-4</c:v>
                </c:pt>
                <c:pt idx="187">
                  <c:v>9.8793569978576222E-4</c:v>
                </c:pt>
                <c:pt idx="188">
                  <c:v>9.7307895832465558E-4</c:v>
                </c:pt>
                <c:pt idx="189">
                  <c:v>9.8208260790524763E-4</c:v>
                </c:pt>
                <c:pt idx="190">
                  <c:v>9.9022742841990219E-4</c:v>
                </c:pt>
                <c:pt idx="191">
                  <c:v>9.9898753453546451E-4</c:v>
                </c:pt>
                <c:pt idx="192">
                  <c:v>1.0087199179397168E-3</c:v>
                </c:pt>
                <c:pt idx="193">
                  <c:v>1.019028691575877E-3</c:v>
                </c:pt>
                <c:pt idx="194">
                  <c:v>1.0282537473083513E-3</c:v>
                </c:pt>
                <c:pt idx="195">
                  <c:v>1.0387409704512621E-3</c:v>
                </c:pt>
                <c:pt idx="196">
                  <c:v>1.0505795079759318E-3</c:v>
                </c:pt>
                <c:pt idx="197">
                  <c:v>1.0646760158806998E-3</c:v>
                </c:pt>
                <c:pt idx="198">
                  <c:v>1.0528609224072373E-3</c:v>
                </c:pt>
                <c:pt idx="199">
                  <c:v>1.0668537624401991E-3</c:v>
                </c:pt>
                <c:pt idx="200">
                  <c:v>1.0826580804462783E-3</c:v>
                </c:pt>
                <c:pt idx="201">
                  <c:v>1.0997421314352359E-3</c:v>
                </c:pt>
                <c:pt idx="202">
                  <c:v>1.1155957190844953E-3</c:v>
                </c:pt>
                <c:pt idx="203">
                  <c:v>1.1316171562227571E-3</c:v>
                </c:pt>
                <c:pt idx="204">
                  <c:v>1.1483921559259397E-3</c:v>
                </c:pt>
                <c:pt idx="205">
                  <c:v>1.1641845245673893E-3</c:v>
                </c:pt>
                <c:pt idx="206">
                  <c:v>1.1800185658518761E-3</c:v>
                </c:pt>
                <c:pt idx="207">
                  <c:v>1.1943396659927752E-3</c:v>
                </c:pt>
                <c:pt idx="208">
                  <c:v>1.1801404200471853E-3</c:v>
                </c:pt>
                <c:pt idx="209">
                  <c:v>1.1931146466962559E-3</c:v>
                </c:pt>
                <c:pt idx="210">
                  <c:v>1.2060564106024536E-3</c:v>
                </c:pt>
                <c:pt idx="211">
                  <c:v>1.2179435881377986E-3</c:v>
                </c:pt>
                <c:pt idx="212">
                  <c:v>1.2304770385172985E-3</c:v>
                </c:pt>
                <c:pt idx="213">
                  <c:v>1.2406390087570276E-3</c:v>
                </c:pt>
                <c:pt idx="214">
                  <c:v>1.2506619010222363E-3</c:v>
                </c:pt>
                <c:pt idx="215">
                  <c:v>1.264257345536974E-3</c:v>
                </c:pt>
                <c:pt idx="216">
                  <c:v>1.2765470559611485E-3</c:v>
                </c:pt>
                <c:pt idx="217">
                  <c:v>1.289206227340511E-3</c:v>
                </c:pt>
                <c:pt idx="218">
                  <c:v>1.2717693873984194E-3</c:v>
                </c:pt>
                <c:pt idx="219">
                  <c:v>1.2848554896063436E-3</c:v>
                </c:pt>
                <c:pt idx="220">
                  <c:v>1.3020520201606559E-3</c:v>
                </c:pt>
                <c:pt idx="221">
                  <c:v>1.3157623588890056E-3</c:v>
                </c:pt>
                <c:pt idx="222">
                  <c:v>1.3291908077444721E-3</c:v>
                </c:pt>
                <c:pt idx="223">
                  <c:v>1.3440678286573951E-3</c:v>
                </c:pt>
                <c:pt idx="224">
                  <c:v>1.3595906583454837E-3</c:v>
                </c:pt>
                <c:pt idx="225">
                  <c:v>1.3777606458945332E-3</c:v>
                </c:pt>
                <c:pt idx="226">
                  <c:v>1.3915158688582912E-3</c:v>
                </c:pt>
                <c:pt idx="227">
                  <c:v>1.4043557289026491E-3</c:v>
                </c:pt>
                <c:pt idx="228">
                  <c:v>1.3894601656949364E-3</c:v>
                </c:pt>
                <c:pt idx="229">
                  <c:v>1.4039977905906892E-3</c:v>
                </c:pt>
                <c:pt idx="230">
                  <c:v>1.4187794431817894E-3</c:v>
                </c:pt>
                <c:pt idx="231">
                  <c:v>1.4325291760179592E-3</c:v>
                </c:pt>
                <c:pt idx="232">
                  <c:v>1.4454021109017664E-3</c:v>
                </c:pt>
                <c:pt idx="233">
                  <c:v>1.4588348495019447E-3</c:v>
                </c:pt>
                <c:pt idx="234">
                  <c:v>1.4720265624635061E-3</c:v>
                </c:pt>
                <c:pt idx="235">
                  <c:v>1.4876606863043192E-3</c:v>
                </c:pt>
                <c:pt idx="236">
                  <c:v>1.500052502598303E-3</c:v>
                </c:pt>
                <c:pt idx="237">
                  <c:v>1.5144517227647005E-3</c:v>
                </c:pt>
                <c:pt idx="238">
                  <c:v>1.4986211090836316E-3</c:v>
                </c:pt>
                <c:pt idx="239">
                  <c:v>1.5154651043508107E-3</c:v>
                </c:pt>
                <c:pt idx="240">
                  <c:v>1.5341854251968712E-3</c:v>
                </c:pt>
                <c:pt idx="241">
                  <c:v>1.5475936423195442E-3</c:v>
                </c:pt>
                <c:pt idx="242">
                  <c:v>1.5662403082979347E-3</c:v>
                </c:pt>
                <c:pt idx="243">
                  <c:v>1.5817935722290627E-3</c:v>
                </c:pt>
                <c:pt idx="244">
                  <c:v>1.5974468049470829E-3</c:v>
                </c:pt>
                <c:pt idx="245">
                  <c:v>1.6132603380841046E-3</c:v>
                </c:pt>
                <c:pt idx="246">
                  <c:v>1.6247193788100679E-3</c:v>
                </c:pt>
                <c:pt idx="247">
                  <c:v>1.6384233883990258E-3</c:v>
                </c:pt>
                <c:pt idx="248">
                  <c:v>1.6164393615406619E-3</c:v>
                </c:pt>
                <c:pt idx="249">
                  <c:v>1.6265591772076152E-3</c:v>
                </c:pt>
                <c:pt idx="250">
                  <c:v>1.6377096573972037E-3</c:v>
                </c:pt>
                <c:pt idx="251">
                  <c:v>1.6461613557688614E-3</c:v>
                </c:pt>
                <c:pt idx="252">
                  <c:v>1.6580997544912723E-3</c:v>
                </c:pt>
                <c:pt idx="253">
                  <c:v>1.6691726747584147E-3</c:v>
                </c:pt>
                <c:pt idx="254">
                  <c:v>1.6804862127244942E-3</c:v>
                </c:pt>
                <c:pt idx="255">
                  <c:v>1.6929854471280619E-3</c:v>
                </c:pt>
                <c:pt idx="256">
                  <c:v>1.7078698019575235E-3</c:v>
                </c:pt>
                <c:pt idx="257">
                  <c:v>1.7260686643201359E-3</c:v>
                </c:pt>
                <c:pt idx="258">
                  <c:v>1.7105185441745614E-3</c:v>
                </c:pt>
                <c:pt idx="259">
                  <c:v>1.7283295937788165E-3</c:v>
                </c:pt>
                <c:pt idx="260">
                  <c:v>1.7475938768969611E-3</c:v>
                </c:pt>
                <c:pt idx="261">
                  <c:v>1.7673005810923384E-3</c:v>
                </c:pt>
                <c:pt idx="262">
                  <c:v>1.7882299824851012E-3</c:v>
                </c:pt>
                <c:pt idx="263">
                  <c:v>1.8081278007542165E-3</c:v>
                </c:pt>
                <c:pt idx="264">
                  <c:v>1.8269495721033018E-3</c:v>
                </c:pt>
                <c:pt idx="265">
                  <c:v>1.8463464819419031E-3</c:v>
                </c:pt>
                <c:pt idx="266">
                  <c:v>1.8658124789208042E-3</c:v>
                </c:pt>
                <c:pt idx="267">
                  <c:v>1.8852614615166104E-3</c:v>
                </c:pt>
                <c:pt idx="268">
                  <c:v>1.8699989304652338E-3</c:v>
                </c:pt>
                <c:pt idx="269">
                  <c:v>1.8898529287652453E-3</c:v>
                </c:pt>
                <c:pt idx="270">
                  <c:v>1.9121900610608502E-3</c:v>
                </c:pt>
                <c:pt idx="271">
                  <c:v>1.9331130008219297E-3</c:v>
                </c:pt>
                <c:pt idx="272">
                  <c:v>1.953306131182682E-3</c:v>
                </c:pt>
                <c:pt idx="273">
                  <c:v>1.9750801252511273E-3</c:v>
                </c:pt>
                <c:pt idx="274">
                  <c:v>1.9950363640215533E-3</c:v>
                </c:pt>
                <c:pt idx="275">
                  <c:v>2.0155912163327934E-3</c:v>
                </c:pt>
                <c:pt idx="276">
                  <c:v>2.0332638845497533E-3</c:v>
                </c:pt>
                <c:pt idx="277">
                  <c:v>2.0466919658237537E-3</c:v>
                </c:pt>
                <c:pt idx="278">
                  <c:v>2.0254499579250352E-3</c:v>
                </c:pt>
                <c:pt idx="279">
                  <c:v>2.0420570461943074E-3</c:v>
                </c:pt>
                <c:pt idx="280">
                  <c:v>2.0584017484672106E-3</c:v>
                </c:pt>
                <c:pt idx="281">
                  <c:v>2.0725127913540095E-3</c:v>
                </c:pt>
                <c:pt idx="282">
                  <c:v>2.0853659195250568E-3</c:v>
                </c:pt>
                <c:pt idx="283">
                  <c:v>2.1009999478853849E-3</c:v>
                </c:pt>
                <c:pt idx="284">
                  <c:v>2.1181043044587794E-3</c:v>
                </c:pt>
                <c:pt idx="285">
                  <c:v>2.1347278580535656E-3</c:v>
                </c:pt>
                <c:pt idx="286">
                  <c:v>2.1529207520406164E-3</c:v>
                </c:pt>
                <c:pt idx="287">
                  <c:v>2.1698382398231829E-3</c:v>
                </c:pt>
                <c:pt idx="288">
                  <c:v>2.1529639894646447E-3</c:v>
                </c:pt>
                <c:pt idx="289">
                  <c:v>2.1726241819312155E-3</c:v>
                </c:pt>
                <c:pt idx="290">
                  <c:v>2.1931911763419078E-3</c:v>
                </c:pt>
                <c:pt idx="291">
                  <c:v>2.2106809859587682E-3</c:v>
                </c:pt>
                <c:pt idx="292">
                  <c:v>2.2305840551186977E-3</c:v>
                </c:pt>
                <c:pt idx="293">
                  <c:v>2.2537157014441375E-3</c:v>
                </c:pt>
                <c:pt idx="294">
                  <c:v>2.2705538645767151E-3</c:v>
                </c:pt>
                <c:pt idx="295">
                  <c:v>2.2928014799220397E-3</c:v>
                </c:pt>
                <c:pt idx="296">
                  <c:v>2.309528119961277E-3</c:v>
                </c:pt>
                <c:pt idx="297">
                  <c:v>2.3293759010102424E-3</c:v>
                </c:pt>
                <c:pt idx="298">
                  <c:v>2.3098858447847324E-3</c:v>
                </c:pt>
                <c:pt idx="299">
                  <c:v>2.325866311443223E-3</c:v>
                </c:pt>
                <c:pt idx="300">
                  <c:v>2.3462167442181497E-3</c:v>
                </c:pt>
                <c:pt idx="301">
                  <c:v>2.3610010924037137E-3</c:v>
                </c:pt>
                <c:pt idx="302">
                  <c:v>2.3811225954934218E-3</c:v>
                </c:pt>
                <c:pt idx="303">
                  <c:v>2.4011032906087323E-3</c:v>
                </c:pt>
                <c:pt idx="304">
                  <c:v>2.4210779887487116E-3</c:v>
                </c:pt>
                <c:pt idx="305">
                  <c:v>2.445556243655667E-3</c:v>
                </c:pt>
                <c:pt idx="306">
                  <c:v>2.4665793836356662E-3</c:v>
                </c:pt>
                <c:pt idx="307">
                  <c:v>2.4909041410432851E-3</c:v>
                </c:pt>
                <c:pt idx="308">
                  <c:v>2.4740277849999832E-3</c:v>
                </c:pt>
                <c:pt idx="309">
                  <c:v>2.4974868269601871E-3</c:v>
                </c:pt>
                <c:pt idx="310">
                  <c:v>2.524585431615533E-3</c:v>
                </c:pt>
                <c:pt idx="311">
                  <c:v>2.5415765663417715E-3</c:v>
                </c:pt>
                <c:pt idx="312">
                  <c:v>2.5649055293942447E-3</c:v>
                </c:pt>
                <c:pt idx="313">
                  <c:v>2.5882478458971723E-3</c:v>
                </c:pt>
                <c:pt idx="314">
                  <c:v>2.6096753344334363E-3</c:v>
                </c:pt>
                <c:pt idx="315">
                  <c:v>2.6284965858289744E-3</c:v>
                </c:pt>
                <c:pt idx="316">
                  <c:v>2.6462226674099231E-3</c:v>
                </c:pt>
                <c:pt idx="317">
                  <c:v>2.6694819698921484E-3</c:v>
                </c:pt>
                <c:pt idx="318">
                  <c:v>2.6451018640792994E-3</c:v>
                </c:pt>
                <c:pt idx="319">
                  <c:v>2.662658425534232E-3</c:v>
                </c:pt>
                <c:pt idx="320">
                  <c:v>2.6812859966706161E-3</c:v>
                </c:pt>
                <c:pt idx="321">
                  <c:v>2.6993012543968685E-3</c:v>
                </c:pt>
                <c:pt idx="322">
                  <c:v>2.7198297778859818E-3</c:v>
                </c:pt>
                <c:pt idx="323">
                  <c:v>2.7366487323074989E-3</c:v>
                </c:pt>
                <c:pt idx="324">
                  <c:v>2.7526875361049306E-3</c:v>
                </c:pt>
                <c:pt idx="325">
                  <c:v>2.7758770846419848E-3</c:v>
                </c:pt>
                <c:pt idx="326">
                  <c:v>2.7975402075906754E-3</c:v>
                </c:pt>
                <c:pt idx="327">
                  <c:v>2.8190128950762541E-3</c:v>
                </c:pt>
                <c:pt idx="328">
                  <c:v>2.7876975165765029E-3</c:v>
                </c:pt>
                <c:pt idx="329">
                  <c:v>2.8089729361633394E-3</c:v>
                </c:pt>
                <c:pt idx="330">
                  <c:v>2.8290391688751979E-3</c:v>
                </c:pt>
                <c:pt idx="331">
                  <c:v>2.8481316183173516E-3</c:v>
                </c:pt>
                <c:pt idx="332">
                  <c:v>2.8673430008789207E-3</c:v>
                </c:pt>
                <c:pt idx="333">
                  <c:v>2.8792091073118649E-3</c:v>
                </c:pt>
                <c:pt idx="334">
                  <c:v>2.8911501230575705E-3</c:v>
                </c:pt>
                <c:pt idx="335">
                  <c:v>2.90491856412502E-3</c:v>
                </c:pt>
                <c:pt idx="336">
                  <c:v>2.9184656031264484E-3</c:v>
                </c:pt>
                <c:pt idx="337">
                  <c:v>2.9315771750428508E-3</c:v>
                </c:pt>
                <c:pt idx="338">
                  <c:v>2.902254885140359E-3</c:v>
                </c:pt>
                <c:pt idx="339">
                  <c:v>2.9125193851514027E-3</c:v>
                </c:pt>
                <c:pt idx="340">
                  <c:v>2.9307770138415866E-3</c:v>
                </c:pt>
                <c:pt idx="341">
                  <c:v>2.9535428975637889E-3</c:v>
                </c:pt>
                <c:pt idx="342">
                  <c:v>2.9725534865382135E-3</c:v>
                </c:pt>
                <c:pt idx="343">
                  <c:v>2.9964506108184426E-3</c:v>
                </c:pt>
                <c:pt idx="344">
                  <c:v>3.015208381496342E-3</c:v>
                </c:pt>
                <c:pt idx="345">
                  <c:v>3.0404507429507097E-3</c:v>
                </c:pt>
                <c:pt idx="346">
                  <c:v>3.0582679126438584E-3</c:v>
                </c:pt>
                <c:pt idx="347">
                  <c:v>3.0812930998748772E-3</c:v>
                </c:pt>
                <c:pt idx="348">
                  <c:v>3.0570473776610676E-3</c:v>
                </c:pt>
                <c:pt idx="349">
                  <c:v>3.0754950356298746E-3</c:v>
                </c:pt>
                <c:pt idx="350">
                  <c:v>3.0944744670636827E-3</c:v>
                </c:pt>
                <c:pt idx="351">
                  <c:v>3.1100463332466052E-3</c:v>
                </c:pt>
                <c:pt idx="352">
                  <c:v>3.1214725505539858E-3</c:v>
                </c:pt>
                <c:pt idx="353">
                  <c:v>3.1451456378645743E-3</c:v>
                </c:pt>
                <c:pt idx="354">
                  <c:v>3.1570666036122674E-3</c:v>
                </c:pt>
                <c:pt idx="355">
                  <c:v>3.177600923561911E-3</c:v>
                </c:pt>
                <c:pt idx="356">
                  <c:v>3.1923773573088081E-3</c:v>
                </c:pt>
                <c:pt idx="357">
                  <c:v>3.2122545237438993E-3</c:v>
                </c:pt>
                <c:pt idx="358">
                  <c:v>3.1898551411019627E-3</c:v>
                </c:pt>
                <c:pt idx="359">
                  <c:v>3.2092520936962388E-3</c:v>
                </c:pt>
                <c:pt idx="360">
                  <c:v>3.2372910149306359E-3</c:v>
                </c:pt>
                <c:pt idx="361">
                  <c:v>3.2623968079586374E-3</c:v>
                </c:pt>
                <c:pt idx="362">
                  <c:v>3.2919038302888729E-3</c:v>
                </c:pt>
                <c:pt idx="363">
                  <c:v>3.3168916893312802E-3</c:v>
                </c:pt>
                <c:pt idx="364">
                  <c:v>3.3385363238302725E-3</c:v>
                </c:pt>
                <c:pt idx="365">
                  <c:v>3.3655104403547088E-3</c:v>
                </c:pt>
                <c:pt idx="366">
                  <c:v>3.3930312303128958E-3</c:v>
                </c:pt>
                <c:pt idx="367">
                  <c:v>3.4077662832287985E-3</c:v>
                </c:pt>
                <c:pt idx="368">
                  <c:v>3.3792447266586473E-3</c:v>
                </c:pt>
                <c:pt idx="369">
                  <c:v>3.3959371111202752E-3</c:v>
                </c:pt>
                <c:pt idx="370">
                  <c:v>3.4138330619809258E-3</c:v>
                </c:pt>
                <c:pt idx="371">
                  <c:v>3.4317686746781354E-3</c:v>
                </c:pt>
                <c:pt idx="372">
                  <c:v>3.4434138940370308E-3</c:v>
                </c:pt>
                <c:pt idx="373">
                  <c:v>3.4635254776541821E-3</c:v>
                </c:pt>
                <c:pt idx="374">
                  <c:v>3.4787610899941574E-3</c:v>
                </c:pt>
                <c:pt idx="375">
                  <c:v>3.4980352750002904E-3</c:v>
                </c:pt>
                <c:pt idx="376">
                  <c:v>3.51448269193071E-3</c:v>
                </c:pt>
                <c:pt idx="377">
                  <c:v>3.5321061311650711E-3</c:v>
                </c:pt>
                <c:pt idx="378">
                  <c:v>3.5077508983059557E-3</c:v>
                </c:pt>
                <c:pt idx="379">
                  <c:v>3.5305499411189454E-3</c:v>
                </c:pt>
                <c:pt idx="380">
                  <c:v>3.5502346460946159E-3</c:v>
                </c:pt>
                <c:pt idx="381">
                  <c:v>3.5679158429181962E-3</c:v>
                </c:pt>
                <c:pt idx="382">
                  <c:v>3.5876290968074377E-3</c:v>
                </c:pt>
                <c:pt idx="383">
                  <c:v>3.6192064421265804E-3</c:v>
                </c:pt>
                <c:pt idx="384">
                  <c:v>3.6496054454188882E-3</c:v>
                </c:pt>
                <c:pt idx="385">
                  <c:v>3.6651966328938241E-3</c:v>
                </c:pt>
                <c:pt idx="386">
                  <c:v>3.6843973188239389E-3</c:v>
                </c:pt>
                <c:pt idx="387">
                  <c:v>3.7131102694085787E-3</c:v>
                </c:pt>
                <c:pt idx="388">
                  <c:v>3.6865195090133966E-3</c:v>
                </c:pt>
                <c:pt idx="389">
                  <c:v>3.7062423875279483E-3</c:v>
                </c:pt>
                <c:pt idx="390">
                  <c:v>3.7264498293572003E-3</c:v>
                </c:pt>
                <c:pt idx="391">
                  <c:v>3.7480891455660996E-3</c:v>
                </c:pt>
                <c:pt idx="392">
                  <c:v>3.7744777421124679E-3</c:v>
                </c:pt>
                <c:pt idx="393">
                  <c:v>3.7950210276924733E-3</c:v>
                </c:pt>
                <c:pt idx="394">
                  <c:v>3.8202578662167174E-3</c:v>
                </c:pt>
                <c:pt idx="395">
                  <c:v>3.8487459353029334E-3</c:v>
                </c:pt>
                <c:pt idx="396">
                  <c:v>3.872969834670155E-3</c:v>
                </c:pt>
                <c:pt idx="397">
                  <c:v>3.8987074974073986E-3</c:v>
                </c:pt>
                <c:pt idx="398">
                  <c:v>3.8757176636137159E-3</c:v>
                </c:pt>
                <c:pt idx="399">
                  <c:v>3.9050139796198342E-3</c:v>
                </c:pt>
                <c:pt idx="400">
                  <c:v>3.9350907797063555E-3</c:v>
                </c:pt>
                <c:pt idx="401">
                  <c:v>3.966016441075625E-3</c:v>
                </c:pt>
                <c:pt idx="402">
                  <c:v>3.9954452948990481E-3</c:v>
                </c:pt>
                <c:pt idx="403">
                  <c:v>4.0238507677869545E-3</c:v>
                </c:pt>
                <c:pt idx="404">
                  <c:v>4.059020877769352E-3</c:v>
                </c:pt>
                <c:pt idx="405">
                  <c:v>4.081140498661138E-3</c:v>
                </c:pt>
                <c:pt idx="406">
                  <c:v>4.1052728049657469E-3</c:v>
                </c:pt>
                <c:pt idx="407">
                  <c:v>4.1268200083489411E-3</c:v>
                </c:pt>
                <c:pt idx="408">
                  <c:v>4.1003848778298751E-3</c:v>
                </c:pt>
                <c:pt idx="409">
                  <c:v>4.1212128145444154E-3</c:v>
                </c:pt>
                <c:pt idx="410">
                  <c:v>4.1395371615886032E-3</c:v>
                </c:pt>
                <c:pt idx="411">
                  <c:v>4.1686102534977173E-3</c:v>
                </c:pt>
                <c:pt idx="412">
                  <c:v>4.1911831502040465E-3</c:v>
                </c:pt>
                <c:pt idx="413">
                  <c:v>4.2217766949585898E-3</c:v>
                </c:pt>
                <c:pt idx="414">
                  <c:v>4.261125307302268E-3</c:v>
                </c:pt>
                <c:pt idx="415">
                  <c:v>4.2947505024973961E-3</c:v>
                </c:pt>
                <c:pt idx="416">
                  <c:v>4.3256635586905985E-3</c:v>
                </c:pt>
                <c:pt idx="417">
                  <c:v>4.3633870964616692E-3</c:v>
                </c:pt>
                <c:pt idx="418">
                  <c:v>4.3463483000298524E-3</c:v>
                </c:pt>
                <c:pt idx="419">
                  <c:v>4.376164461489372E-3</c:v>
                </c:pt>
                <c:pt idx="420">
                  <c:v>4.396319410462945E-3</c:v>
                </c:pt>
                <c:pt idx="421">
                  <c:v>4.4211315252257492E-3</c:v>
                </c:pt>
                <c:pt idx="422">
                  <c:v>4.4504378610830597E-3</c:v>
                </c:pt>
                <c:pt idx="423">
                  <c:v>4.4708764356276237E-3</c:v>
                </c:pt>
                <c:pt idx="424">
                  <c:v>4.4960881569750403E-3</c:v>
                </c:pt>
                <c:pt idx="425">
                  <c:v>4.5370515535270578E-3</c:v>
                </c:pt>
                <c:pt idx="426">
                  <c:v>4.5707955248218777E-3</c:v>
                </c:pt>
                <c:pt idx="427">
                  <c:v>4.612792312909746E-3</c:v>
                </c:pt>
                <c:pt idx="428">
                  <c:v>4.5976720247273414E-3</c:v>
                </c:pt>
                <c:pt idx="429">
                  <c:v>4.6257229761486737E-3</c:v>
                </c:pt>
                <c:pt idx="430">
                  <c:v>4.6700099637666456E-3</c:v>
                </c:pt>
                <c:pt idx="431">
                  <c:v>4.7136661884948413E-3</c:v>
                </c:pt>
                <c:pt idx="432">
                  <c:v>4.7516089829565955E-3</c:v>
                </c:pt>
                <c:pt idx="433">
                  <c:v>4.8002978687795121E-3</c:v>
                </c:pt>
                <c:pt idx="434">
                  <c:v>4.8267308744316378E-3</c:v>
                </c:pt>
                <c:pt idx="435">
                  <c:v>4.8680964696388102E-3</c:v>
                </c:pt>
                <c:pt idx="436">
                  <c:v>4.8856901415247986E-3</c:v>
                </c:pt>
                <c:pt idx="437">
                  <c:v>4.9166483161840521E-3</c:v>
                </c:pt>
                <c:pt idx="438">
                  <c:v>4.8885332674395102E-3</c:v>
                </c:pt>
                <c:pt idx="439">
                  <c:v>4.9138055607376432E-3</c:v>
                </c:pt>
                <c:pt idx="440">
                  <c:v>4.9325889929320065E-3</c:v>
                </c:pt>
                <c:pt idx="441">
                  <c:v>4.9582980916805224E-3</c:v>
                </c:pt>
                <c:pt idx="442">
                  <c:v>4.9939732885208518E-3</c:v>
                </c:pt>
                <c:pt idx="443">
                  <c:v>5.0073117048140487E-3</c:v>
                </c:pt>
                <c:pt idx="444">
                  <c:v>5.0333761039908385E-3</c:v>
                </c:pt>
                <c:pt idx="445">
                  <c:v>5.0640128557784955E-3</c:v>
                </c:pt>
                <c:pt idx="446">
                  <c:v>5.0980435058865818E-3</c:v>
                </c:pt>
                <c:pt idx="447">
                  <c:v>5.1402485798001836E-3</c:v>
                </c:pt>
                <c:pt idx="448">
                  <c:v>5.1063331591501213E-3</c:v>
                </c:pt>
                <c:pt idx="449">
                  <c:v>5.1321307384226281E-3</c:v>
                </c:pt>
                <c:pt idx="450">
                  <c:v>5.153745673063365E-3</c:v>
                </c:pt>
                <c:pt idx="451">
                  <c:v>5.1890130010912323E-3</c:v>
                </c:pt>
                <c:pt idx="452">
                  <c:v>5.2227354890276492E-3</c:v>
                </c:pt>
                <c:pt idx="453">
                  <c:v>5.2508390351095119E-3</c:v>
                </c:pt>
                <c:pt idx="454">
                  <c:v>5.2774327485345576E-3</c:v>
                </c:pt>
                <c:pt idx="455">
                  <c:v>5.3074609698581278E-3</c:v>
                </c:pt>
                <c:pt idx="456">
                  <c:v>5.3464733244148995E-3</c:v>
                </c:pt>
                <c:pt idx="457">
                  <c:v>5.3944171171156187E-3</c:v>
                </c:pt>
                <c:pt idx="458">
                  <c:v>5.3669653129270528E-3</c:v>
                </c:pt>
                <c:pt idx="459">
                  <c:v>5.4158138815850838E-3</c:v>
                </c:pt>
                <c:pt idx="460">
                  <c:v>5.4456840273557506E-3</c:v>
                </c:pt>
                <c:pt idx="461">
                  <c:v>5.4862221853646765E-3</c:v>
                </c:pt>
                <c:pt idx="462">
                  <c:v>5.5220500799225188E-3</c:v>
                </c:pt>
                <c:pt idx="463">
                  <c:v>5.5472052566297725E-3</c:v>
                </c:pt>
                <c:pt idx="464">
                  <c:v>5.5750079331601593E-3</c:v>
                </c:pt>
                <c:pt idx="465">
                  <c:v>5.6073796755185977E-3</c:v>
                </c:pt>
                <c:pt idx="466">
                  <c:v>5.6428317947988657E-3</c:v>
                </c:pt>
                <c:pt idx="467">
                  <c:v>5.6660602161466298E-3</c:v>
                </c:pt>
                <c:pt idx="468">
                  <c:v>5.6232338286330841E-3</c:v>
                </c:pt>
                <c:pt idx="469">
                  <c:v>5.6625305697274083E-3</c:v>
                </c:pt>
                <c:pt idx="470">
                  <c:v>5.7009234881173427E-3</c:v>
                </c:pt>
                <c:pt idx="471">
                  <c:v>5.7282248692578398E-3</c:v>
                </c:pt>
                <c:pt idx="472">
                  <c:v>5.7328900516819851E-3</c:v>
                </c:pt>
                <c:pt idx="473">
                  <c:v>5.7742631874345956E-3</c:v>
                </c:pt>
                <c:pt idx="474">
                  <c:v>5.7915206588715299E-3</c:v>
                </c:pt>
                <c:pt idx="475">
                  <c:v>5.8078617127098877E-3</c:v>
                </c:pt>
                <c:pt idx="476">
                  <c:v>5.8389487466950947E-3</c:v>
                </c:pt>
                <c:pt idx="477">
                  <c:v>5.8638965508862172E-3</c:v>
                </c:pt>
                <c:pt idx="478">
                  <c:v>5.827622672278405E-3</c:v>
                </c:pt>
                <c:pt idx="479">
                  <c:v>5.8444867027898327E-3</c:v>
                </c:pt>
                <c:pt idx="480">
                  <c:v>5.876550297246195E-3</c:v>
                </c:pt>
                <c:pt idx="481">
                  <c:v>5.9115512909633872E-3</c:v>
                </c:pt>
                <c:pt idx="482">
                  <c:v>5.9480548616103277E-3</c:v>
                </c:pt>
                <c:pt idx="483">
                  <c:v>5.9881361042889983E-3</c:v>
                </c:pt>
                <c:pt idx="484">
                  <c:v>6.0177997859826469E-3</c:v>
                </c:pt>
                <c:pt idx="485">
                  <c:v>6.052304717830889E-3</c:v>
                </c:pt>
                <c:pt idx="486">
                  <c:v>6.1032344064252042E-3</c:v>
                </c:pt>
                <c:pt idx="487">
                  <c:v>6.1462474708023455E-3</c:v>
                </c:pt>
                <c:pt idx="488">
                  <c:v>6.1031264571085866E-3</c:v>
                </c:pt>
                <c:pt idx="489">
                  <c:v>6.1487702881808702E-3</c:v>
                </c:pt>
                <c:pt idx="490">
                  <c:v>6.1660895893660174E-3</c:v>
                </c:pt>
                <c:pt idx="491">
                  <c:v>6.1974146837640706E-3</c:v>
                </c:pt>
                <c:pt idx="492">
                  <c:v>6.2188463781825045E-3</c:v>
                </c:pt>
                <c:pt idx="493">
                  <c:v>6.2384125952114518E-3</c:v>
                </c:pt>
                <c:pt idx="494">
                  <c:v>6.2719724904792187E-3</c:v>
                </c:pt>
                <c:pt idx="495">
                  <c:v>6.3052663643381728E-3</c:v>
                </c:pt>
                <c:pt idx="496">
                  <c:v>6.3542032150321363E-3</c:v>
                </c:pt>
                <c:pt idx="497">
                  <c:v>6.378085512903346E-3</c:v>
                </c:pt>
                <c:pt idx="498">
                  <c:v>6.3312756529436617E-3</c:v>
                </c:pt>
                <c:pt idx="499">
                  <c:v>6.364913339830745E-3</c:v>
                </c:pt>
                <c:pt idx="500">
                  <c:v>6.3962297695790227E-3</c:v>
                </c:pt>
                <c:pt idx="501">
                  <c:v>6.4408462570812713E-3</c:v>
                </c:pt>
                <c:pt idx="502">
                  <c:v>6.4654582218386164E-3</c:v>
                </c:pt>
                <c:pt idx="503">
                  <c:v>6.5067358887696868E-3</c:v>
                </c:pt>
                <c:pt idx="504">
                  <c:v>6.5396760175087023E-3</c:v>
                </c:pt>
                <c:pt idx="505">
                  <c:v>6.5728866410820061E-3</c:v>
                </c:pt>
                <c:pt idx="506">
                  <c:v>6.6279057707559035E-3</c:v>
                </c:pt>
                <c:pt idx="507">
                  <c:v>6.6776156677912342E-3</c:v>
                </c:pt>
                <c:pt idx="508">
                  <c:v>6.6461013293875734E-3</c:v>
                </c:pt>
                <c:pt idx="509">
                  <c:v>6.6590902337822734E-3</c:v>
                </c:pt>
                <c:pt idx="510">
                  <c:v>6.6934589393914806E-3</c:v>
                </c:pt>
                <c:pt idx="511">
                  <c:v>6.7233392949359368E-3</c:v>
                </c:pt>
                <c:pt idx="512">
                  <c:v>6.7455833868704023E-3</c:v>
                </c:pt>
                <c:pt idx="513">
                  <c:v>6.7591075211762847E-3</c:v>
                </c:pt>
                <c:pt idx="514">
                  <c:v>6.7785309849311901E-3</c:v>
                </c:pt>
                <c:pt idx="515">
                  <c:v>6.8027854512990602E-3</c:v>
                </c:pt>
                <c:pt idx="516">
                  <c:v>6.830076626507013E-3</c:v>
                </c:pt>
                <c:pt idx="517">
                  <c:v>6.8592399462587316E-3</c:v>
                </c:pt>
                <c:pt idx="518">
                  <c:v>6.8229644928010195E-3</c:v>
                </c:pt>
                <c:pt idx="519">
                  <c:v>6.8365079127194845E-3</c:v>
                </c:pt>
                <c:pt idx="520">
                  <c:v>6.871498311790381E-3</c:v>
                </c:pt>
                <c:pt idx="521">
                  <c:v>6.8956550448867407E-3</c:v>
                </c:pt>
                <c:pt idx="522">
                  <c:v>6.8983071866128261E-3</c:v>
                </c:pt>
                <c:pt idx="523">
                  <c:v>6.9216756561545981E-3</c:v>
                </c:pt>
                <c:pt idx="524">
                  <c:v>6.9299545537462835E-3</c:v>
                </c:pt>
                <c:pt idx="525">
                  <c:v>6.9378226601097001E-3</c:v>
                </c:pt>
                <c:pt idx="526">
                  <c:v>6.9499942503970635E-3</c:v>
                </c:pt>
                <c:pt idx="527">
                  <c:v>6.9677647799367103E-3</c:v>
                </c:pt>
                <c:pt idx="528">
                  <c:v>6.9094509364514009E-3</c:v>
                </c:pt>
                <c:pt idx="529">
                  <c:v>6.9098997976974946E-3</c:v>
                </c:pt>
                <c:pt idx="530">
                  <c:v>6.9153499177488338E-3</c:v>
                </c:pt>
                <c:pt idx="531">
                  <c:v>6.9335236001514455E-3</c:v>
                </c:pt>
                <c:pt idx="532">
                  <c:v>6.9327334220412439E-3</c:v>
                </c:pt>
                <c:pt idx="533">
                  <c:v>6.9517256912048613E-3</c:v>
                </c:pt>
                <c:pt idx="534">
                  <c:v>6.9481361542278759E-3</c:v>
                </c:pt>
                <c:pt idx="535">
                  <c:v>7.0007431121789686E-3</c:v>
                </c:pt>
                <c:pt idx="536">
                  <c:v>7.0245948459961892E-3</c:v>
                </c:pt>
                <c:pt idx="537">
                  <c:v>7.0486745459097258E-3</c:v>
                </c:pt>
                <c:pt idx="538">
                  <c:v>6.9948746157549955E-3</c:v>
                </c:pt>
                <c:pt idx="539">
                  <c:v>7.0315456925931974E-3</c:v>
                </c:pt>
                <c:pt idx="540">
                  <c:v>7.058756472452671E-3</c:v>
                </c:pt>
                <c:pt idx="541">
                  <c:v>7.1049457300809537E-3</c:v>
                </c:pt>
                <c:pt idx="542">
                  <c:v>7.1393337391980364E-3</c:v>
                </c:pt>
                <c:pt idx="543">
                  <c:v>7.1744976667891753E-3</c:v>
                </c:pt>
                <c:pt idx="544">
                  <c:v>7.2277446457690063E-3</c:v>
                </c:pt>
                <c:pt idx="545">
                  <c:v>7.2473429945112983E-3</c:v>
                </c:pt>
                <c:pt idx="546">
                  <c:v>7.2756688736528132E-3</c:v>
                </c:pt>
                <c:pt idx="547">
                  <c:v>7.2806349302001368E-3</c:v>
                </c:pt>
                <c:pt idx="548">
                  <c:v>7.2451258032754018E-3</c:v>
                </c:pt>
                <c:pt idx="549">
                  <c:v>7.2535717578084231E-3</c:v>
                </c:pt>
                <c:pt idx="550">
                  <c:v>7.2913365604275965E-3</c:v>
                </c:pt>
                <c:pt idx="551">
                  <c:v>7.3244471301191607E-3</c:v>
                </c:pt>
                <c:pt idx="552">
                  <c:v>7.3532050676804375E-3</c:v>
                </c:pt>
                <c:pt idx="553">
                  <c:v>7.3701997327617012E-3</c:v>
                </c:pt>
                <c:pt idx="554">
                  <c:v>7.3975235712291972E-3</c:v>
                </c:pt>
                <c:pt idx="555">
                  <c:v>7.4289313388730665E-3</c:v>
                </c:pt>
                <c:pt idx="556">
                  <c:v>7.456730858346694E-3</c:v>
                </c:pt>
                <c:pt idx="557">
                  <c:v>7.4728376664054694E-3</c:v>
                </c:pt>
                <c:pt idx="558">
                  <c:v>7.4246427906681451E-3</c:v>
                </c:pt>
                <c:pt idx="559">
                  <c:v>7.4508536843616606E-3</c:v>
                </c:pt>
                <c:pt idx="560">
                  <c:v>7.4780961927072278E-3</c:v>
                </c:pt>
                <c:pt idx="561">
                  <c:v>7.4972298116917245E-3</c:v>
                </c:pt>
                <c:pt idx="562">
                  <c:v>7.5230914810739133E-3</c:v>
                </c:pt>
                <c:pt idx="563">
                  <c:v>7.5355611383662183E-3</c:v>
                </c:pt>
                <c:pt idx="564">
                  <c:v>7.5591654117664947E-3</c:v>
                </c:pt>
                <c:pt idx="565">
                  <c:v>7.6122750028312135E-3</c:v>
                </c:pt>
                <c:pt idx="566">
                  <c:v>7.6313320008132525E-3</c:v>
                </c:pt>
                <c:pt idx="567">
                  <c:v>7.6895861282025597E-3</c:v>
                </c:pt>
                <c:pt idx="568">
                  <c:v>7.6581955761634507E-3</c:v>
                </c:pt>
                <c:pt idx="569">
                  <c:v>7.6992762389185235E-3</c:v>
                </c:pt>
                <c:pt idx="570">
                  <c:v>7.7518401403408642E-3</c:v>
                </c:pt>
                <c:pt idx="571">
                  <c:v>7.7735415171686813E-3</c:v>
                </c:pt>
                <c:pt idx="572">
                  <c:v>7.798963418566382E-3</c:v>
                </c:pt>
                <c:pt idx="573">
                  <c:v>7.822301281531668E-3</c:v>
                </c:pt>
                <c:pt idx="574">
                  <c:v>7.877354970243465E-3</c:v>
                </c:pt>
                <c:pt idx="575">
                  <c:v>7.9102763052274656E-3</c:v>
                </c:pt>
                <c:pt idx="576">
                  <c:v>7.9456791357439584E-3</c:v>
                </c:pt>
                <c:pt idx="577">
                  <c:v>7.9938484453205769E-3</c:v>
                </c:pt>
                <c:pt idx="578">
                  <c:v>8.0114329035617191E-3</c:v>
                </c:pt>
                <c:pt idx="579">
                  <c:v>8.0679157514034344E-3</c:v>
                </c:pt>
                <c:pt idx="580">
                  <c:v>8.1440349706307733E-3</c:v>
                </c:pt>
                <c:pt idx="581">
                  <c:v>8.2120710948525091E-3</c:v>
                </c:pt>
                <c:pt idx="582">
                  <c:v>8.3288217268837131E-3</c:v>
                </c:pt>
                <c:pt idx="583">
                  <c:v>8.4407277531723598E-3</c:v>
                </c:pt>
                <c:pt idx="584">
                  <c:v>8.5075091545088466E-3</c:v>
                </c:pt>
                <c:pt idx="585">
                  <c:v>8.5908049758833867E-3</c:v>
                </c:pt>
                <c:pt idx="586">
                  <c:v>8.6681111466657083E-3</c:v>
                </c:pt>
                <c:pt idx="587">
                  <c:v>8.7036820302381235E-3</c:v>
                </c:pt>
                <c:pt idx="588">
                  <c:v>8.6815574244442587E-3</c:v>
                </c:pt>
                <c:pt idx="589">
                  <c:v>8.7300083958494652E-3</c:v>
                </c:pt>
                <c:pt idx="590">
                  <c:v>8.7345857409285525E-3</c:v>
                </c:pt>
                <c:pt idx="591">
                  <c:v>8.7555441090559037E-3</c:v>
                </c:pt>
                <c:pt idx="592">
                  <c:v>8.8003595751263552E-3</c:v>
                </c:pt>
                <c:pt idx="593">
                  <c:v>8.8671892795985086E-3</c:v>
                </c:pt>
                <c:pt idx="594">
                  <c:v>8.9233809569216008E-3</c:v>
                </c:pt>
                <c:pt idx="595">
                  <c:v>8.9590101975656374E-3</c:v>
                </c:pt>
                <c:pt idx="596">
                  <c:v>8.994586698697845E-3</c:v>
                </c:pt>
                <c:pt idx="597">
                  <c:v>9.0267912819848601E-3</c:v>
                </c:pt>
                <c:pt idx="598">
                  <c:v>8.9953298498959226E-3</c:v>
                </c:pt>
                <c:pt idx="599">
                  <c:v>9.0334613964484639E-3</c:v>
                </c:pt>
                <c:pt idx="600">
                  <c:v>9.0556023563685157E-3</c:v>
                </c:pt>
                <c:pt idx="601">
                  <c:v>9.0942421227985376E-3</c:v>
                </c:pt>
                <c:pt idx="602">
                  <c:v>9.1653679110748048E-3</c:v>
                </c:pt>
                <c:pt idx="603">
                  <c:v>9.2214249578929843E-3</c:v>
                </c:pt>
                <c:pt idx="604">
                  <c:v>9.2820595581039767E-3</c:v>
                </c:pt>
                <c:pt idx="605">
                  <c:v>9.3346382466902196E-3</c:v>
                </c:pt>
                <c:pt idx="606">
                  <c:v>9.4211335439060243E-3</c:v>
                </c:pt>
                <c:pt idx="607">
                  <c:v>9.4833709555507094E-3</c:v>
                </c:pt>
                <c:pt idx="608">
                  <c:v>9.4338128958178641E-3</c:v>
                </c:pt>
                <c:pt idx="609">
                  <c:v>9.476736009198199E-3</c:v>
                </c:pt>
                <c:pt idx="610">
                  <c:v>9.5125019655813488E-3</c:v>
                </c:pt>
                <c:pt idx="611">
                  <c:v>9.567365461389395E-3</c:v>
                </c:pt>
                <c:pt idx="612">
                  <c:v>9.5842373609126147E-3</c:v>
                </c:pt>
                <c:pt idx="613">
                  <c:v>9.5686220849431815E-3</c:v>
                </c:pt>
                <c:pt idx="614">
                  <c:v>9.5928281204306302E-3</c:v>
                </c:pt>
                <c:pt idx="615">
                  <c:v>9.6225021643368911E-3</c:v>
                </c:pt>
                <c:pt idx="616">
                  <c:v>9.6418611254391225E-3</c:v>
                </c:pt>
                <c:pt idx="617">
                  <c:v>9.6632725013531887E-3</c:v>
                </c:pt>
                <c:pt idx="618">
                  <c:v>9.6125416404526098E-3</c:v>
                </c:pt>
                <c:pt idx="619">
                  <c:v>9.6820169154448864E-3</c:v>
                </c:pt>
                <c:pt idx="620">
                  <c:v>9.722221412328716E-3</c:v>
                </c:pt>
                <c:pt idx="621">
                  <c:v>9.7385839801128575E-3</c:v>
                </c:pt>
                <c:pt idx="622">
                  <c:v>9.7823565709992677E-3</c:v>
                </c:pt>
                <c:pt idx="623">
                  <c:v>9.8342624364164497E-3</c:v>
                </c:pt>
                <c:pt idx="624">
                  <c:v>9.8565756176430246E-3</c:v>
                </c:pt>
                <c:pt idx="625">
                  <c:v>9.9262570256565767E-3</c:v>
                </c:pt>
                <c:pt idx="626">
                  <c:v>9.9764130611621742E-3</c:v>
                </c:pt>
                <c:pt idx="627">
                  <c:v>1.0008847641574677E-2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05632"/>
        <c:axId val="78407936"/>
      </c:scatterChart>
      <c:valAx>
        <c:axId val="78405632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407936"/>
        <c:crosses val="autoZero"/>
        <c:crossBetween val="midCat"/>
        <c:majorUnit val="0.01"/>
        <c:minorUnit val="5.0000000000000001E-3"/>
      </c:valAx>
      <c:valAx>
        <c:axId val="7840793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40563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 w="6350">
                <a:solidFill>
                  <a:srgbClr val="00B05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0.33376496336728678</c:v>
                </c:pt>
                <c:pt idx="1">
                  <c:v>0.51545016429943757</c:v>
                </c:pt>
                <c:pt idx="2">
                  <c:v>1.1915168983620958</c:v>
                </c:pt>
                <c:pt idx="3">
                  <c:v>1.9415529772300033</c:v>
                </c:pt>
                <c:pt idx="4">
                  <c:v>0.60535560064985816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78336"/>
        <c:axId val="78504704"/>
      </c:scatterChart>
      <c:valAx>
        <c:axId val="7847833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504704"/>
        <c:crosses val="autoZero"/>
        <c:crossBetween val="midCat"/>
        <c:majorUnit val="1"/>
        <c:minorUnit val="0.5"/>
      </c:valAx>
      <c:valAx>
        <c:axId val="7850470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847833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12</xdr:col>
      <xdr:colOff>9525</xdr:colOff>
      <xdr:row>10</xdr:row>
      <xdr:rowOff>19050</xdr:rowOff>
    </xdr:from>
    <xdr:to>
      <xdr:col>15</xdr:col>
      <xdr:colOff>622575</xdr:colOff>
      <xdr:row>25</xdr:row>
      <xdr:rowOff>110175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600076</xdr:colOff>
      <xdr:row>10</xdr:row>
      <xdr:rowOff>19050</xdr:rowOff>
    </xdr:from>
    <xdr:to>
      <xdr:col>16</xdr:col>
      <xdr:colOff>388876</xdr:colOff>
      <xdr:row>25</xdr:row>
      <xdr:rowOff>110175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381001</xdr:colOff>
      <xdr:row>10</xdr:row>
      <xdr:rowOff>19050</xdr:rowOff>
    </xdr:from>
    <xdr:to>
      <xdr:col>17</xdr:col>
      <xdr:colOff>550801</xdr:colOff>
      <xdr:row>25</xdr:row>
      <xdr:rowOff>110175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542926</xdr:colOff>
      <xdr:row>10</xdr:row>
      <xdr:rowOff>19050</xdr:rowOff>
    </xdr:from>
    <xdr:to>
      <xdr:col>18</xdr:col>
      <xdr:colOff>712726</xdr:colOff>
      <xdr:row>25</xdr:row>
      <xdr:rowOff>110175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35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37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29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30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79" name="Object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80" name="Object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171450</xdr:colOff>
          <xdr:row>0</xdr:row>
          <xdr:rowOff>9525</xdr:rowOff>
        </xdr:from>
        <xdr:to>
          <xdr:col>6</xdr:col>
          <xdr:colOff>657225</xdr:colOff>
          <xdr:row>1</xdr:row>
          <xdr:rowOff>47625</xdr:rowOff>
        </xdr:to>
        <xdr:sp macro="" textlink="">
          <xdr:nvSpPr>
            <xdr:cNvPr id="1181" name="Object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12" sqref="H12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0" customWidth="1"/>
    <col min="8" max="8" width="13.28515625" style="42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9" customWidth="1"/>
    <col min="17" max="17" width="12.5703125" style="16" customWidth="1"/>
    <col min="18" max="19" width="12.5703125" style="7" customWidth="1"/>
    <col min="20" max="20" width="18.28515625" style="7" customWidth="1"/>
    <col min="21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2"/>
      <c r="F1" s="43"/>
      <c r="G1" s="43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4"/>
      <c r="F2" s="44"/>
      <c r="G2" s="44"/>
      <c r="I2" s="3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40">
        <f t="shared" ref="E3:E66" si="0" xml:space="preserve"> H$10/((LN(D3))^2+H$7*LN(D3)+H$4)</f>
        <v>251.31754409163744</v>
      </c>
      <c r="F3" s="40">
        <f xml:space="preserve"> E3^2*(2*LN(D3)+H$7)*SQRT(1/C3+1/B3)/(H$10*SQRT(11*2))</f>
        <v>3.6092856137490958</v>
      </c>
      <c r="G3" s="40">
        <f xml:space="preserve"> F3/E3</f>
        <v>1.4361455053981623E-2</v>
      </c>
      <c r="H3" s="45" t="s">
        <v>4</v>
      </c>
      <c r="I3" s="33">
        <v>7.4999999999999997E-2</v>
      </c>
      <c r="J3" s="3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40">
        <f t="shared" si="0"/>
        <v>253.40687145650892</v>
      </c>
      <c r="F4" s="40">
        <f xml:space="preserve"> E4^2*(2*LN(D4)+H$7)*SQRT(1/C4+1/B4)/(H$10*SQRT(11*3))</f>
        <v>2.5421111257429629</v>
      </c>
      <c r="G4" s="40">
        <f xml:space="preserve"> F4/E4</f>
        <v>1.0031737147188032E-2</v>
      </c>
      <c r="H4" s="45">
        <v>4.4825077049999997</v>
      </c>
      <c r="I4" s="33">
        <v>0.182</v>
      </c>
      <c r="J4" s="3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40">
        <f t="shared" si="0"/>
        <v>254.46155650651349</v>
      </c>
      <c r="F5" s="40">
        <f t="shared" ref="F5:F10" si="1" xml:space="preserve"> E5^2*(2*LN(D5)+H$7)*SQRT(1/C5+1/B5)/(H$10*SQRT(11*3))</f>
        <v>2.1283074153927282</v>
      </c>
      <c r="G5" s="40">
        <f xml:space="preserve"> F5/E5</f>
        <v>8.3639644613203081E-3</v>
      </c>
      <c r="H5" s="46"/>
      <c r="I5" s="33">
        <v>0.19900000000000001</v>
      </c>
      <c r="J5" s="3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40">
        <f xml:space="preserve"> ABS(N5-E128)</f>
        <v>0.33376496336728678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40">
        <f t="shared" si="0"/>
        <v>255.53673542641334</v>
      </c>
      <c r="F6" s="40">
        <f t="shared" si="1"/>
        <v>1.9086118905335783</v>
      </c>
      <c r="G6" s="40">
        <f t="shared" ref="G6:G69" si="2" xml:space="preserve"> F6/E6</f>
        <v>7.4690313600065507E-3</v>
      </c>
      <c r="H6" s="45" t="s">
        <v>5</v>
      </c>
      <c r="I6" s="33">
        <v>0.24</v>
      </c>
      <c r="J6" s="3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40">
        <f xml:space="preserve"> ABS(N6-E235)</f>
        <v>0.51545016429943757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40">
        <f t="shared" si="0"/>
        <v>256.25711213964888</v>
      </c>
      <c r="F7" s="40">
        <f t="shared" si="1"/>
        <v>1.7896642354629058</v>
      </c>
      <c r="G7" s="40">
        <f t="shared" si="2"/>
        <v>6.9838617180998175E-3</v>
      </c>
      <c r="H7" s="45">
        <v>-3.6334264570000001</v>
      </c>
      <c r="I7" s="33">
        <v>0.64700000000000002</v>
      </c>
      <c r="J7" s="3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40">
        <f xml:space="preserve"> ABS(N7-E301)</f>
        <v>1.1915168983620958</v>
      </c>
      <c r="Q7" s="8"/>
    </row>
    <row r="8" spans="1:17" ht="15" x14ac:dyDescent="0.25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40">
        <f t="shared" si="0"/>
        <v>256.83328923255095</v>
      </c>
      <c r="F8" s="40">
        <f t="shared" si="1"/>
        <v>1.7794093902154149</v>
      </c>
      <c r="G8" s="40">
        <f t="shared" si="2"/>
        <v>6.9282661742662184E-3</v>
      </c>
      <c r="H8" s="46"/>
      <c r="I8" s="33">
        <v>0.82099999999999995</v>
      </c>
      <c r="J8" s="3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40">
        <f xml:space="preserve"> ABS(N8-E382)</f>
        <v>1.9415529772300033</v>
      </c>
      <c r="Q8" s="8"/>
    </row>
    <row r="9" spans="1:17" ht="15" x14ac:dyDescent="0.25">
      <c r="A9" s="1">
        <v>0.192</v>
      </c>
      <c r="B9" s="15">
        <v>1167.666667</v>
      </c>
      <c r="C9" s="15">
        <v>153.33333329999999</v>
      </c>
      <c r="D9" s="15">
        <v>8.1176867959999992</v>
      </c>
      <c r="E9" s="40">
        <f t="shared" si="0"/>
        <v>258.24000255578113</v>
      </c>
      <c r="F9" s="40">
        <f t="shared" si="1"/>
        <v>1.7011927689481166</v>
      </c>
      <c r="G9" s="40">
        <f t="shared" si="2"/>
        <v>6.5876423176562289E-3</v>
      </c>
      <c r="H9" s="45" t="s">
        <v>6</v>
      </c>
      <c r="I9" s="33">
        <v>1.1859999999999999</v>
      </c>
      <c r="J9" s="3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40">
        <f xml:space="preserve"> ABS(N9-E501)</f>
        <v>0.60535560064985816</v>
      </c>
      <c r="Q9" s="8"/>
    </row>
    <row r="10" spans="1:17" ht="15" x14ac:dyDescent="0.25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40">
        <f t="shared" si="0"/>
        <v>259.77980114605879</v>
      </c>
      <c r="F10" s="40">
        <f t="shared" si="1"/>
        <v>1.6926275163108679</v>
      </c>
      <c r="G10" s="40">
        <f t="shared" si="2"/>
        <v>6.5156240356008428E-3</v>
      </c>
      <c r="H10" s="45">
        <v>325.11739549999999</v>
      </c>
      <c r="I10" s="33">
        <v>1.341</v>
      </c>
      <c r="J10" s="3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40">
        <f t="shared" si="0"/>
        <v>260.63804580103783</v>
      </c>
      <c r="F11" s="40">
        <f xml:space="preserve"> E11^2*(2*LN(D11)+H$7)*SQRT(1/C11+1/B11)/(H$10*SQRT(11*5))</f>
        <v>1.2909263818033621</v>
      </c>
      <c r="G11" s="40">
        <f t="shared" si="2"/>
        <v>4.9529468264537671E-3</v>
      </c>
      <c r="I11" s="33">
        <v>1.5</v>
      </c>
      <c r="J11" s="3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40">
        <f t="shared" si="0"/>
        <v>261.91105002269256</v>
      </c>
      <c r="F12" s="40">
        <f t="shared" ref="F12:F20" si="3" xml:space="preserve"> E12^2*(2*LN(D12)+H$7)*SQRT(1/C12+1/B12)/(H$10*SQRT(11*5))</f>
        <v>1.270969326310043</v>
      </c>
      <c r="G12" s="40">
        <f t="shared" si="2"/>
        <v>4.8526754644369653E-3</v>
      </c>
      <c r="I12" s="33">
        <v>1.548</v>
      </c>
      <c r="J12" s="3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40">
        <f t="shared" si="0"/>
        <v>262.35468254008072</v>
      </c>
      <c r="F13" s="40">
        <f t="shared" si="3"/>
        <v>1.2764734754823277</v>
      </c>
      <c r="G13" s="40">
        <f t="shared" si="2"/>
        <v>4.8654495628730277E-3</v>
      </c>
      <c r="I13" s="33">
        <v>1.605</v>
      </c>
      <c r="J13" s="3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40">
        <f t="shared" si="0"/>
        <v>262.65416694048685</v>
      </c>
      <c r="F14" s="40">
        <f t="shared" si="3"/>
        <v>1.2718999600827054</v>
      </c>
      <c r="G14" s="40">
        <f t="shared" si="2"/>
        <v>4.842489174637375E-3</v>
      </c>
      <c r="I14" s="33">
        <v>2.242</v>
      </c>
      <c r="J14" s="3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40">
        <f t="shared" si="0"/>
        <v>262.58755629919182</v>
      </c>
      <c r="F15" s="40">
        <f t="shared" si="3"/>
        <v>1.3030755153378741</v>
      </c>
      <c r="G15" s="40">
        <f t="shared" si="2"/>
        <v>4.9624419896468824E-3</v>
      </c>
      <c r="I15" s="33">
        <v>2.4489999999999998</v>
      </c>
      <c r="J15" s="3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40">
        <f t="shared" si="0"/>
        <v>262.74284809352281</v>
      </c>
      <c r="F16" s="40">
        <f t="shared" si="3"/>
        <v>1.3347749659179113</v>
      </c>
      <c r="G16" s="40">
        <f t="shared" si="2"/>
        <v>5.0801571787895093E-3</v>
      </c>
      <c r="I16" s="33">
        <v>2.661</v>
      </c>
      <c r="J16" s="3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40">
        <f t="shared" si="0"/>
        <v>262.9831560057047</v>
      </c>
      <c r="F17" s="40">
        <f t="shared" si="3"/>
        <v>1.3094909471829479</v>
      </c>
      <c r="G17" s="40">
        <f t="shared" si="2"/>
        <v>4.9793719380055732E-3</v>
      </c>
      <c r="I17" s="33">
        <v>2.879</v>
      </c>
      <c r="J17" s="3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40">
        <f t="shared" si="0"/>
        <v>263.32366120060516</v>
      </c>
      <c r="F18" s="40">
        <f t="shared" si="3"/>
        <v>1.3063584233681582</v>
      </c>
      <c r="G18" s="40">
        <f t="shared" si="2"/>
        <v>4.9610369892774224E-3</v>
      </c>
      <c r="I18" s="33">
        <v>3.0459999999999998</v>
      </c>
      <c r="J18" s="3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40">
        <f t="shared" si="0"/>
        <v>263.69453550200586</v>
      </c>
      <c r="F19" s="40">
        <f t="shared" si="3"/>
        <v>1.3132732132336213</v>
      </c>
      <c r="G19" s="40">
        <f t="shared" si="2"/>
        <v>4.9802822448841814E-3</v>
      </c>
      <c r="I19" s="33">
        <v>3.1920000000000002</v>
      </c>
      <c r="J19" s="3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40">
        <f t="shared" si="0"/>
        <v>263.90449014711567</v>
      </c>
      <c r="F20" s="40">
        <f t="shared" si="3"/>
        <v>1.309222611589016</v>
      </c>
      <c r="G20" s="40">
        <f t="shared" si="2"/>
        <v>4.9609713379987564E-3</v>
      </c>
      <c r="I20" s="33">
        <v>3.3969999999999998</v>
      </c>
      <c r="J20" s="3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40">
        <f t="shared" si="0"/>
        <v>264.22631135964605</v>
      </c>
      <c r="F21" s="40">
        <f xml:space="preserve"> E21^2*(2*LN(D21)+H$7)*SQRT(1/C21+1/B21)/(H$10*SQRT(11*7))</f>
        <v>1.1022906088034767</v>
      </c>
      <c r="G21" s="40">
        <f t="shared" si="2"/>
        <v>4.1717670096189522E-3</v>
      </c>
      <c r="I21" s="33">
        <v>3.5019999999999998</v>
      </c>
      <c r="J21" s="3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40">
        <f t="shared" si="0"/>
        <v>265.00947822868545</v>
      </c>
      <c r="F22" s="40">
        <f t="shared" ref="F22:F30" si="4" xml:space="preserve"> E22^2*(2*LN(D22)+H$7)*SQRT(1/C22+1/B22)/(H$10*SQRT(11*7))</f>
        <v>1.0612597312426153</v>
      </c>
      <c r="G22" s="40">
        <f t="shared" si="2"/>
        <v>4.0046104702972894E-3</v>
      </c>
      <c r="I22" s="33">
        <v>3.7629999999999999</v>
      </c>
      <c r="J22" s="3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40">
        <f t="shared" si="0"/>
        <v>265.13186262033361</v>
      </c>
      <c r="F23" s="40">
        <f t="shared" si="4"/>
        <v>1.067421945798346</v>
      </c>
      <c r="G23" s="40">
        <f t="shared" si="2"/>
        <v>4.0260040239934666E-3</v>
      </c>
      <c r="I23" s="33">
        <v>3.9830000000000001</v>
      </c>
      <c r="J23" s="3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40">
        <f t="shared" si="0"/>
        <v>265.03947644028489</v>
      </c>
      <c r="F24" s="40">
        <f t="shared" si="4"/>
        <v>1.0763481522096654</v>
      </c>
      <c r="G24" s="40">
        <f t="shared" si="2"/>
        <v>4.0610861697509184E-3</v>
      </c>
      <c r="I24" s="33">
        <v>4.1680000000000001</v>
      </c>
      <c r="J24" s="3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40">
        <f t="shared" si="0"/>
        <v>265.10166002810001</v>
      </c>
      <c r="F25" s="40">
        <f t="shared" si="4"/>
        <v>1.0771942467073667</v>
      </c>
      <c r="G25" s="40">
        <f t="shared" si="2"/>
        <v>4.0633251658748091E-3</v>
      </c>
      <c r="I25" s="33">
        <v>5.0019999999999998</v>
      </c>
      <c r="J25" s="3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40">
        <f t="shared" si="0"/>
        <v>264.85907865776579</v>
      </c>
      <c r="F26" s="40">
        <f t="shared" si="4"/>
        <v>1.0947821270088705</v>
      </c>
      <c r="G26" s="40">
        <f t="shared" si="2"/>
        <v>4.1334513906675589E-3</v>
      </c>
      <c r="I26" s="33">
        <v>5.4969999999999999</v>
      </c>
      <c r="J26" s="3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40">
        <f t="shared" si="0"/>
        <v>264.79596987099757</v>
      </c>
      <c r="F27" s="40">
        <f t="shared" si="4"/>
        <v>1.0952919270535098</v>
      </c>
      <c r="G27" s="40">
        <f t="shared" si="2"/>
        <v>4.1363617716202797E-3</v>
      </c>
      <c r="I27" s="33">
        <v>5.6</v>
      </c>
      <c r="J27" s="3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40">
        <f t="shared" si="0"/>
        <v>264.58012843364145</v>
      </c>
      <c r="F28" s="40">
        <f t="shared" si="4"/>
        <v>1.1194919885041112</v>
      </c>
      <c r="G28" s="40">
        <f t="shared" si="2"/>
        <v>4.2312020752718312E-3</v>
      </c>
      <c r="I28" s="33">
        <v>5.718</v>
      </c>
      <c r="J28" s="3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40">
        <f t="shared" si="0"/>
        <v>264.42830765524388</v>
      </c>
      <c r="F29" s="40">
        <f t="shared" si="4"/>
        <v>1.1398952203805208</v>
      </c>
      <c r="G29" s="40">
        <f t="shared" si="2"/>
        <v>4.3107911951192927E-3</v>
      </c>
      <c r="I29" s="33">
        <v>5.7629999999999999</v>
      </c>
      <c r="J29" s="3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40">
        <f t="shared" si="0"/>
        <v>264.27082126643677</v>
      </c>
      <c r="F30" s="40">
        <f t="shared" si="4"/>
        <v>1.1438924465558424</v>
      </c>
      <c r="G30" s="40">
        <f t="shared" si="2"/>
        <v>4.3284856083395402E-3</v>
      </c>
      <c r="I30" s="33">
        <v>5.99</v>
      </c>
      <c r="J30" s="3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40">
        <f t="shared" si="0"/>
        <v>264.33459010074341</v>
      </c>
      <c r="F31" s="40">
        <f xml:space="preserve"> E31^2*(2*LN(D31)+H$7)*SQRT(1/C31+1/B31)/(H$10*SQRT(11*9))</f>
        <v>1.0170748101799241</v>
      </c>
      <c r="G31" s="40">
        <f t="shared" si="2"/>
        <v>3.8476796010400898E-3</v>
      </c>
      <c r="I31" s="33">
        <v>6.0359999999999996</v>
      </c>
      <c r="J31" s="3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40">
        <f t="shared" si="0"/>
        <v>264.57141553087479</v>
      </c>
      <c r="F32" s="40">
        <f t="shared" ref="F32:F40" si="5" xml:space="preserve"> E32^2*(2*LN(D32)+H$7)*SQRT(1/C32+1/B32)/(H$10*SQRT(11*9))</f>
        <v>1.0003628692616429</v>
      </c>
      <c r="G32" s="40">
        <f t="shared" si="2"/>
        <v>3.7810693466426388E-3</v>
      </c>
      <c r="I32" s="33">
        <v>6.9029999999999996</v>
      </c>
      <c r="J32" s="3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40">
        <f t="shared" si="0"/>
        <v>264.5656248629644</v>
      </c>
      <c r="F33" s="40">
        <f t="shared" si="5"/>
        <v>0.99243936514238806</v>
      </c>
      <c r="G33" s="40">
        <f t="shared" si="2"/>
        <v>3.7512029979572606E-3</v>
      </c>
      <c r="I33" s="33">
        <v>7.2</v>
      </c>
      <c r="J33" s="3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40">
        <f t="shared" si="0"/>
        <v>264.70899285013121</v>
      </c>
      <c r="F34" s="40">
        <f t="shared" si="5"/>
        <v>0.97929953249055501</v>
      </c>
      <c r="G34" s="40">
        <f t="shared" si="2"/>
        <v>3.699532539285507E-3</v>
      </c>
      <c r="I34" s="33">
        <v>8.3979999999999997</v>
      </c>
      <c r="J34" s="3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40">
        <f t="shared" si="0"/>
        <v>265.00825835562381</v>
      </c>
      <c r="F35" s="40">
        <f t="shared" si="5"/>
        <v>0.95541865159645989</v>
      </c>
      <c r="G35" s="40">
        <f t="shared" si="2"/>
        <v>3.6052410499387167E-3</v>
      </c>
      <c r="I35" s="33">
        <v>9.1199999999999992</v>
      </c>
      <c r="J35" s="3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40">
        <f t="shared" si="0"/>
        <v>265.07499123385912</v>
      </c>
      <c r="F36" s="40">
        <f t="shared" si="5"/>
        <v>0.92797182371954134</v>
      </c>
      <c r="G36" s="40">
        <f t="shared" si="2"/>
        <v>3.5007897931074519E-3</v>
      </c>
      <c r="I36" s="33">
        <v>10.148999999999999</v>
      </c>
      <c r="J36" s="3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40">
        <f t="shared" si="0"/>
        <v>265.14840941951087</v>
      </c>
      <c r="F37" s="40">
        <f t="shared" si="5"/>
        <v>0.90307635700143218</v>
      </c>
      <c r="G37" s="40">
        <f t="shared" si="2"/>
        <v>3.4059278687680471E-3</v>
      </c>
      <c r="I37" s="33">
        <v>10.3</v>
      </c>
      <c r="J37" s="3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40">
        <f t="shared" si="0"/>
        <v>265.00361968587868</v>
      </c>
      <c r="F38" s="40">
        <f t="shared" si="5"/>
        <v>0.89190299446594701</v>
      </c>
      <c r="G38" s="40">
        <f t="shared" si="2"/>
        <v>3.3656257055022939E-3</v>
      </c>
      <c r="I38" s="33">
        <v>11.122999999999999</v>
      </c>
      <c r="J38" s="3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40">
        <f t="shared" si="0"/>
        <v>264.84519348274051</v>
      </c>
      <c r="F39" s="40">
        <f t="shared" si="5"/>
        <v>0.86881890205390622</v>
      </c>
      <c r="G39" s="40">
        <f t="shared" si="2"/>
        <v>3.280478269697296E-3</v>
      </c>
      <c r="I39" s="33">
        <v>11.179</v>
      </c>
      <c r="J39" s="3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40">
        <f t="shared" si="0"/>
        <v>264.5203392984248</v>
      </c>
      <c r="F40" s="40">
        <f t="shared" si="5"/>
        <v>0.84927637818478141</v>
      </c>
      <c r="G40" s="40">
        <f t="shared" si="2"/>
        <v>3.2106278875842905E-3</v>
      </c>
      <c r="I40" s="33">
        <v>11.589</v>
      </c>
      <c r="J40" s="3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40">
        <f t="shared" si="0"/>
        <v>264.1316649865874</v>
      </c>
      <c r="F41" s="40">
        <f xml:space="preserve"> E41^2*(2*LN(D41)+H$7)*SQRT(1/C41+1/B41)/(H$10*SQRT(11*11))</f>
        <v>0.74062428312288509</v>
      </c>
      <c r="G41" s="40">
        <f t="shared" si="2"/>
        <v>2.8039965717873848E-3</v>
      </c>
      <c r="I41" s="33">
        <v>11.68</v>
      </c>
      <c r="J41" s="3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40">
        <f t="shared" si="0"/>
        <v>263.45324063884323</v>
      </c>
      <c r="F42" s="40">
        <f t="shared" ref="F42:F50" si="6" xml:space="preserve"> E42^2*(2*LN(D42)+H$7)*SQRT(1/C42+1/B42)/(H$10*SQRT(11*11))</f>
        <v>0.72717938450738051</v>
      </c>
      <c r="G42" s="40">
        <f t="shared" si="2"/>
        <v>2.7601838669513261E-3</v>
      </c>
      <c r="I42" s="33">
        <v>11.898999999999999</v>
      </c>
      <c r="J42" s="3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40">
        <f t="shared" si="0"/>
        <v>262.49938207414021</v>
      </c>
      <c r="F43" s="40">
        <f t="shared" si="6"/>
        <v>0.71696202363540906</v>
      </c>
      <c r="G43" s="40">
        <f t="shared" si="2"/>
        <v>2.7312903290298437E-3</v>
      </c>
      <c r="I43" s="33">
        <v>12.061</v>
      </c>
      <c r="J43" s="3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40">
        <f t="shared" si="0"/>
        <v>261.58330529295233</v>
      </c>
      <c r="F44" s="40">
        <f t="shared" si="6"/>
        <v>0.69508424184266926</v>
      </c>
      <c r="G44" s="40">
        <f t="shared" si="2"/>
        <v>2.6572194317379338E-3</v>
      </c>
      <c r="I44" s="33">
        <v>12.468999999999999</v>
      </c>
      <c r="J44" s="3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40">
        <f t="shared" si="0"/>
        <v>260.66895624211622</v>
      </c>
      <c r="F45" s="40">
        <f t="shared" si="6"/>
        <v>0.68064971818500597</v>
      </c>
      <c r="G45" s="40">
        <f t="shared" si="2"/>
        <v>2.6111652419124297E-3</v>
      </c>
      <c r="I45" s="33">
        <v>12.576000000000001</v>
      </c>
      <c r="J45" s="3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40">
        <f t="shared" si="0"/>
        <v>259.92874394352765</v>
      </c>
      <c r="F46" s="40">
        <f t="shared" si="6"/>
        <v>0.66052288075025567</v>
      </c>
      <c r="G46" s="40">
        <f t="shared" si="2"/>
        <v>2.541169055523007E-3</v>
      </c>
      <c r="I46" s="33">
        <v>13.47</v>
      </c>
      <c r="J46" s="3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40">
        <f t="shared" si="0"/>
        <v>259.556562895745</v>
      </c>
      <c r="F47" s="40">
        <f t="shared" si="6"/>
        <v>0.63262786092677503</v>
      </c>
      <c r="G47" s="40">
        <f t="shared" si="2"/>
        <v>2.4373410322160879E-3</v>
      </c>
      <c r="I47" s="33">
        <v>14.321999999999999</v>
      </c>
      <c r="J47" s="3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40">
        <f t="shared" si="0"/>
        <v>259.29545009749108</v>
      </c>
      <c r="F48" s="40">
        <f t="shared" si="6"/>
        <v>0.60711412885596383</v>
      </c>
      <c r="G48" s="40">
        <f t="shared" si="2"/>
        <v>2.3413990821192516E-3</v>
      </c>
      <c r="I48" s="33">
        <v>15.201000000000001</v>
      </c>
      <c r="J48" s="3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40">
        <f t="shared" si="0"/>
        <v>259.18920791800434</v>
      </c>
      <c r="F49" s="40">
        <f t="shared" si="6"/>
        <v>0.5772183382969609</v>
      </c>
      <c r="G49" s="40">
        <f t="shared" si="2"/>
        <v>2.227015325729019E-3</v>
      </c>
      <c r="I49" s="33">
        <v>16.03</v>
      </c>
      <c r="J49" s="3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40">
        <f t="shared" si="0"/>
        <v>259.01342170902387</v>
      </c>
      <c r="F50" s="40">
        <f t="shared" si="6"/>
        <v>0.55066113985891629</v>
      </c>
      <c r="G50" s="40">
        <f t="shared" si="2"/>
        <v>2.1259946153583112E-3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40">
        <f t="shared" si="0"/>
        <v>258.92548470068181</v>
      </c>
      <c r="F51" s="40">
        <f xml:space="preserve"> E51^2*(2*LN(D51)+H$7)*SQRT(1/C51+1/B51)/(H$10*SQRT(11*13))</f>
        <v>0.48008045478157174</v>
      </c>
      <c r="G51" s="40">
        <f t="shared" si="2"/>
        <v>1.8541259286877279E-3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40">
        <f t="shared" si="0"/>
        <v>258.95426984579433</v>
      </c>
      <c r="F52" s="40">
        <f t="shared" ref="F52:F60" si="7" xml:space="preserve"> E52^2*(2*LN(D52)+H$7)*SQRT(1/C52+1/B52)/(H$10*SQRT(11*13))</f>
        <v>0.45650580551164044</v>
      </c>
      <c r="G52" s="40">
        <f t="shared" si="2"/>
        <v>1.7628819396702238E-3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40">
        <f t="shared" si="0"/>
        <v>259.03211559010481</v>
      </c>
      <c r="F53" s="40">
        <f t="shared" si="7"/>
        <v>0.43651255354505719</v>
      </c>
      <c r="G53" s="40">
        <f t="shared" si="2"/>
        <v>1.6851676964867142E-3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40">
        <f t="shared" si="0"/>
        <v>259.37005056604971</v>
      </c>
      <c r="F54" s="40">
        <f t="shared" si="7"/>
        <v>0.4151982819947192</v>
      </c>
      <c r="G54" s="40">
        <f t="shared" si="2"/>
        <v>1.6007950073209673E-3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40">
        <f t="shared" si="0"/>
        <v>259.80472040078826</v>
      </c>
      <c r="F55" s="40">
        <f t="shared" si="7"/>
        <v>0.39515821550787006</v>
      </c>
      <c r="G55" s="40">
        <f t="shared" si="2"/>
        <v>1.5209816622972765E-3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40">
        <f t="shared" si="0"/>
        <v>260.2713986229229</v>
      </c>
      <c r="F56" s="40">
        <f t="shared" si="7"/>
        <v>0.37716465566395369</v>
      </c>
      <c r="G56" s="40">
        <f t="shared" si="2"/>
        <v>1.4491206396842085E-3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40">
        <f t="shared" si="0"/>
        <v>260.71629046476119</v>
      </c>
      <c r="F57" s="40">
        <f t="shared" si="7"/>
        <v>0.35859666897259335</v>
      </c>
      <c r="G57" s="40">
        <f t="shared" si="2"/>
        <v>1.3754287019554761E-3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40">
        <f t="shared" si="0"/>
        <v>261.18017970093643</v>
      </c>
      <c r="F58" s="40">
        <f t="shared" si="7"/>
        <v>0.34182810777842221</v>
      </c>
      <c r="G58" s="40">
        <f t="shared" si="2"/>
        <v>1.3087827268126987E-3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40">
        <f t="shared" si="0"/>
        <v>261.70804874419861</v>
      </c>
      <c r="F59" s="40">
        <f t="shared" si="7"/>
        <v>0.32505343942733134</v>
      </c>
      <c r="G59" s="40">
        <f t="shared" si="2"/>
        <v>1.2420460164946951E-3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40">
        <f t="shared" si="0"/>
        <v>262.27405246402685</v>
      </c>
      <c r="F60" s="40">
        <f t="shared" si="7"/>
        <v>0.30924985318921899</v>
      </c>
      <c r="G60" s="40">
        <f t="shared" si="2"/>
        <v>1.1791096003735835E-3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40">
        <f t="shared" si="0"/>
        <v>262.82410239189176</v>
      </c>
      <c r="F61" s="40">
        <f xml:space="preserve"> E61^2*(2*LN(D61)+H$7)*SQRT(1/C61+1/B61)/(H$10*SQRT(11*15))</f>
        <v>0.27525440958379549</v>
      </c>
      <c r="G61" s="40">
        <f t="shared" si="2"/>
        <v>1.04729515702243E-3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40">
        <f t="shared" si="0"/>
        <v>263.44419192938125</v>
      </c>
      <c r="F62" s="40">
        <f t="shared" ref="F62:F70" si="8" xml:space="preserve"> E62^2*(2*LN(D62)+H$7)*SQRT(1/C62+1/B62)/(H$10*SQRT(11*15))</f>
        <v>0.26203271653095295</v>
      </c>
      <c r="G62" s="40">
        <f t="shared" si="2"/>
        <v>9.9464222236940914E-4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40">
        <f t="shared" si="0"/>
        <v>264.05190830133085</v>
      </c>
      <c r="F63" s="40">
        <f t="shared" si="8"/>
        <v>0.24896028907640383</v>
      </c>
      <c r="G63" s="40">
        <f t="shared" si="2"/>
        <v>9.4284601341451104E-4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40">
        <f t="shared" si="0"/>
        <v>264.67715112485104</v>
      </c>
      <c r="F64" s="40">
        <f t="shared" si="8"/>
        <v>0.23639774928860008</v>
      </c>
      <c r="G64" s="40">
        <f t="shared" si="2"/>
        <v>8.9315510720866401E-4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40">
        <f t="shared" si="0"/>
        <v>265.26307118306363</v>
      </c>
      <c r="F65" s="40">
        <f t="shared" si="8"/>
        <v>0.22510866913077529</v>
      </c>
      <c r="G65" s="40">
        <f t="shared" si="2"/>
        <v>8.4862422849437292E-4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40">
        <f t="shared" si="0"/>
        <v>265.77336999195978</v>
      </c>
      <c r="F66" s="40">
        <f t="shared" si="8"/>
        <v>0.21513581005665228</v>
      </c>
      <c r="G66" s="40">
        <f t="shared" si="2"/>
        <v>8.0947090396287858E-4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40">
        <f t="shared" ref="E67:E130" si="9" xml:space="preserve"> H$10/((LN(D67))^2+H$7*LN(D67)+H$4)</f>
        <v>266.2692833531421</v>
      </c>
      <c r="F67" s="40">
        <f t="shared" si="8"/>
        <v>0.20557556956383527</v>
      </c>
      <c r="G67" s="40">
        <f t="shared" si="2"/>
        <v>7.7205889832658158E-4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40">
        <f t="shared" si="9"/>
        <v>266.71503809231331</v>
      </c>
      <c r="F68" s="40">
        <f t="shared" si="8"/>
        <v>0.19675468326513978</v>
      </c>
      <c r="G68" s="40">
        <f t="shared" si="2"/>
        <v>7.3769624942197898E-4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40">
        <f t="shared" si="9"/>
        <v>267.06777781320682</v>
      </c>
      <c r="F69" s="40">
        <f t="shared" si="8"/>
        <v>0.18928926368700277</v>
      </c>
      <c r="G69" s="40">
        <f t="shared" si="2"/>
        <v>7.0876863258058755E-4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40">
        <f t="shared" si="9"/>
        <v>267.36537324554456</v>
      </c>
      <c r="F70" s="40">
        <f t="shared" si="8"/>
        <v>0.18271648467418594</v>
      </c>
      <c r="G70" s="40">
        <f t="shared" ref="G70:G133" si="10" xml:space="preserve"> F70/E70</f>
        <v>6.8339621715479855E-4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40">
        <f t="shared" si="9"/>
        <v>267.6242885040042</v>
      </c>
      <c r="F71" s="40">
        <f xml:space="preserve"> E71^2*(2*LN(D71)+H$7)*SQRT(1/C71+1/B71)/(H$10*SQRT(11*17))</f>
        <v>0.16654246727596458</v>
      </c>
      <c r="G71" s="40">
        <f t="shared" si="10"/>
        <v>6.2229952373501693E-4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40">
        <f t="shared" si="9"/>
        <v>267.87494987780059</v>
      </c>
      <c r="F72" s="40">
        <f t="shared" ref="F72:F80" si="11" xml:space="preserve"> E72^2*(2*LN(D72)+H$7)*SQRT(1/C72+1/B72)/(H$10*SQRT(11*17))</f>
        <v>0.16147968649161709</v>
      </c>
      <c r="G72" s="40">
        <f t="shared" si="10"/>
        <v>6.028174212082206E-4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40">
        <f t="shared" si="9"/>
        <v>268.10377773548697</v>
      </c>
      <c r="F73" s="40">
        <f t="shared" si="11"/>
        <v>0.15703033228252886</v>
      </c>
      <c r="G73" s="40">
        <f t="shared" si="10"/>
        <v>5.8570727204543933E-4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40">
        <f t="shared" si="9"/>
        <v>268.26687838188883</v>
      </c>
      <c r="F74" s="40">
        <f t="shared" si="11"/>
        <v>0.15330544806383389</v>
      </c>
      <c r="G74" s="40">
        <f t="shared" si="10"/>
        <v>5.7146617945729903E-4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40">
        <f t="shared" si="9"/>
        <v>268.397442730168</v>
      </c>
      <c r="F75" s="40">
        <f t="shared" si="11"/>
        <v>0.14997871029581331</v>
      </c>
      <c r="G75" s="40">
        <f t="shared" si="10"/>
        <v>5.5879336542931834E-4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40">
        <f t="shared" si="9"/>
        <v>268.53072649248361</v>
      </c>
      <c r="F76" s="40">
        <f t="shared" si="11"/>
        <v>0.14682745081216428</v>
      </c>
      <c r="G76" s="40">
        <f t="shared" si="10"/>
        <v>5.4678081994566125E-4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40">
        <f t="shared" si="9"/>
        <v>268.67422390175784</v>
      </c>
      <c r="F77" s="40">
        <f t="shared" si="11"/>
        <v>0.14359869675953876</v>
      </c>
      <c r="G77" s="40">
        <f t="shared" si="10"/>
        <v>5.3447143039686009E-4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40">
        <f t="shared" si="9"/>
        <v>268.79726693759295</v>
      </c>
      <c r="F78" s="40">
        <f t="shared" si="11"/>
        <v>0.14077133266507938</v>
      </c>
      <c r="G78" s="40">
        <f t="shared" si="10"/>
        <v>5.2370819937600952E-4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40">
        <f t="shared" si="9"/>
        <v>268.93772013242506</v>
      </c>
      <c r="F79" s="40">
        <f t="shared" si="11"/>
        <v>0.13816576868190225</v>
      </c>
      <c r="G79" s="40">
        <f t="shared" si="10"/>
        <v>5.1374633730764637E-4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40">
        <f t="shared" si="9"/>
        <v>269.07381674974874</v>
      </c>
      <c r="F80" s="40">
        <f t="shared" si="11"/>
        <v>0.13570021292436246</v>
      </c>
      <c r="G80" s="40">
        <f t="shared" si="10"/>
        <v>5.0432336584636925E-4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40">
        <f t="shared" si="9"/>
        <v>269.17774049096607</v>
      </c>
      <c r="F81" s="40">
        <f xml:space="preserve"> E81^2*(2*LN(D81)+H$7)*SQRT(1/C81+1/B81)/(H$10*SQRT(11*19))</f>
        <v>0.12635492934061635</v>
      </c>
      <c r="G81" s="40">
        <f t="shared" si="10"/>
        <v>4.6941076595022899E-4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40">
        <f t="shared" si="9"/>
        <v>269.26678661160372</v>
      </c>
      <c r="F82" s="40">
        <f t="shared" ref="F82:F90" si="12" xml:space="preserve"> E82^2*(2*LN(D82)+H$7)*SQRT(1/C82+1/B82)/(H$10*SQRT(11*19))</f>
        <v>0.12455293616661621</v>
      </c>
      <c r="G82" s="40">
        <f t="shared" si="10"/>
        <v>4.6256331029149197E-4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40">
        <f t="shared" si="9"/>
        <v>269.35084079151653</v>
      </c>
      <c r="F83" s="40">
        <f t="shared" si="12"/>
        <v>0.1230317202497795</v>
      </c>
      <c r="G83" s="40">
        <f t="shared" si="10"/>
        <v>4.5677125004784655E-4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40">
        <f t="shared" si="9"/>
        <v>269.42632542631992</v>
      </c>
      <c r="F84" s="40">
        <f t="shared" si="12"/>
        <v>0.12148001836039005</v>
      </c>
      <c r="G84" s="40">
        <f t="shared" si="10"/>
        <v>4.508839964623695E-4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40">
        <f t="shared" si="9"/>
        <v>269.52200368747515</v>
      </c>
      <c r="F85" s="40">
        <f t="shared" si="12"/>
        <v>0.11990281096690399</v>
      </c>
      <c r="G85" s="40">
        <f t="shared" si="10"/>
        <v>4.4487206731342634E-4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40">
        <f t="shared" si="9"/>
        <v>269.60388271112924</v>
      </c>
      <c r="F86" s="40">
        <f t="shared" si="12"/>
        <v>0.11864308700338265</v>
      </c>
      <c r="G86" s="40">
        <f t="shared" si="10"/>
        <v>4.4006445979305275E-4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40">
        <f t="shared" si="9"/>
        <v>269.66420753555957</v>
      </c>
      <c r="F87" s="40">
        <f t="shared" si="12"/>
        <v>0.11764010272136377</v>
      </c>
      <c r="G87" s="40">
        <f t="shared" si="10"/>
        <v>4.3624663353163405E-4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40">
        <f t="shared" si="9"/>
        <v>269.72228138142162</v>
      </c>
      <c r="F88" s="40">
        <f t="shared" si="12"/>
        <v>0.11662134512297696</v>
      </c>
      <c r="G88" s="40">
        <f t="shared" si="10"/>
        <v>4.3237564403535335E-4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40">
        <f t="shared" si="9"/>
        <v>269.78449366266221</v>
      </c>
      <c r="F89" s="40">
        <f t="shared" si="12"/>
        <v>0.11567527825470031</v>
      </c>
      <c r="G89" s="40">
        <f t="shared" si="10"/>
        <v>4.2876918789610033E-4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40">
        <f t="shared" si="9"/>
        <v>269.8173017683373</v>
      </c>
      <c r="F90" s="40">
        <f t="shared" si="12"/>
        <v>0.11501477960766807</v>
      </c>
      <c r="G90" s="40">
        <f t="shared" si="10"/>
        <v>4.2626910451583539E-4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40">
        <f t="shared" si="9"/>
        <v>269.84263096470266</v>
      </c>
      <c r="F91" s="40">
        <f xml:space="preserve"> E91^2*(2*LN(D91)+H$7)*SQRT(1/C91+1/B91)/(H$10*SQRT(11*21))</f>
        <v>0.10928253102761702</v>
      </c>
      <c r="G91" s="40">
        <f t="shared" si="10"/>
        <v>4.0498616040366119E-4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40">
        <f t="shared" si="9"/>
        <v>269.87244907261027</v>
      </c>
      <c r="F92" s="40">
        <f t="shared" ref="F92:F100" si="13" xml:space="preserve"> E92^2*(2*LN(D92)+H$7)*SQRT(1/C92+1/B92)/(H$10*SQRT(11*21))</f>
        <v>0.1087896990965397</v>
      </c>
      <c r="G92" s="40">
        <f t="shared" si="10"/>
        <v>4.0311524748222591E-4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40">
        <f t="shared" si="9"/>
        <v>269.88757645914666</v>
      </c>
      <c r="F93" s="40">
        <f t="shared" si="13"/>
        <v>0.10857382205127877</v>
      </c>
      <c r="G93" s="40">
        <f t="shared" si="10"/>
        <v>4.0229277492405722E-4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40">
        <f t="shared" si="9"/>
        <v>269.89461221704335</v>
      </c>
      <c r="F94" s="40">
        <f t="shared" si="13"/>
        <v>0.10848818950671459</v>
      </c>
      <c r="G94" s="40">
        <f t="shared" si="10"/>
        <v>4.0196500632428615E-4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40">
        <f t="shared" si="9"/>
        <v>269.8656513626662</v>
      </c>
      <c r="F95" s="40">
        <f t="shared" si="13"/>
        <v>0.10886415404075993</v>
      </c>
      <c r="G95" s="40">
        <f t="shared" si="10"/>
        <v>4.0340129798312093E-4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40">
        <f t="shared" si="9"/>
        <v>269.80807017545362</v>
      </c>
      <c r="F96" s="40">
        <f t="shared" si="13"/>
        <v>0.10950121152199259</v>
      </c>
      <c r="G96" s="40">
        <f t="shared" si="10"/>
        <v>4.0584854059696953E-4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40">
        <f t="shared" si="9"/>
        <v>269.75026860761494</v>
      </c>
      <c r="F97" s="40">
        <f t="shared" si="13"/>
        <v>0.11025798399727946</v>
      </c>
      <c r="G97" s="40">
        <f t="shared" si="10"/>
        <v>4.087409609132338E-4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40">
        <f t="shared" si="9"/>
        <v>269.67159469637022</v>
      </c>
      <c r="F98" s="40">
        <f t="shared" si="13"/>
        <v>0.11128140937348097</v>
      </c>
      <c r="G98" s="40">
        <f t="shared" si="10"/>
        <v>4.1265528725328079E-4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40">
        <f t="shared" si="9"/>
        <v>269.58405730244505</v>
      </c>
      <c r="F99" s="40">
        <f t="shared" si="13"/>
        <v>0.11225525024453854</v>
      </c>
      <c r="G99" s="40">
        <f t="shared" si="10"/>
        <v>4.1640166472678289E-4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40">
        <f t="shared" si="9"/>
        <v>269.47822779209031</v>
      </c>
      <c r="F100" s="40">
        <f t="shared" si="13"/>
        <v>0.11370549197100076</v>
      </c>
      <c r="G100" s="40">
        <f t="shared" si="10"/>
        <v>4.2194685968740896E-4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40">
        <f t="shared" si="9"/>
        <v>269.35464780205945</v>
      </c>
      <c r="F101" s="40">
        <f xml:space="preserve"> E101^2*(2*LN(D101)+H$7)*SQRT(1/C101+1/B101)/(H$10*SQRT(11*23))</f>
        <v>0.11026733605894146</v>
      </c>
      <c r="G101" s="40">
        <f t="shared" si="10"/>
        <v>4.0937602881080994E-4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40">
        <f t="shared" si="9"/>
        <v>269.24833025364018</v>
      </c>
      <c r="F102" s="40">
        <f t="shared" ref="F102:F110" si="14" xml:space="preserve"> E102^2*(2*LN(D102)+H$7)*SQRT(1/C102+1/B102)/(H$10*SQRT(11*23))</f>
        <v>0.11164450924704149</v>
      </c>
      <c r="G102" s="40">
        <f t="shared" si="10"/>
        <v>4.1465255937471902E-4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40">
        <f t="shared" si="9"/>
        <v>269.15456005163941</v>
      </c>
      <c r="F103" s="40">
        <f t="shared" si="14"/>
        <v>0.11290788615324542</v>
      </c>
      <c r="G103" s="40">
        <f t="shared" si="10"/>
        <v>4.1949089077882669E-4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40">
        <f t="shared" si="9"/>
        <v>269.06728365606182</v>
      </c>
      <c r="F104" s="40">
        <f t="shared" si="14"/>
        <v>0.11402068100969673</v>
      </c>
      <c r="G104" s="40">
        <f t="shared" si="10"/>
        <v>4.2376270894177123E-4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40">
        <f t="shared" si="9"/>
        <v>268.97185912552601</v>
      </c>
      <c r="F105" s="40">
        <f t="shared" si="14"/>
        <v>0.11536935802823368</v>
      </c>
      <c r="G105" s="40">
        <f t="shared" si="10"/>
        <v>4.2892724318194253E-4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40">
        <f t="shared" si="9"/>
        <v>268.89724014418488</v>
      </c>
      <c r="F106" s="40">
        <f t="shared" si="14"/>
        <v>0.11661022545072844</v>
      </c>
      <c r="G106" s="40">
        <f t="shared" si="10"/>
        <v>4.3366092336314456E-4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40">
        <f t="shared" si="9"/>
        <v>268.82881170971103</v>
      </c>
      <c r="F107" s="40">
        <f t="shared" si="14"/>
        <v>0.11756398854205337</v>
      </c>
      <c r="G107" s="40">
        <f t="shared" si="10"/>
        <v>4.3731915412772906E-4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40">
        <f t="shared" si="9"/>
        <v>268.77265895345994</v>
      </c>
      <c r="F108" s="40">
        <f t="shared" si="14"/>
        <v>0.11851732718248617</v>
      </c>
      <c r="G108" s="40">
        <f t="shared" si="10"/>
        <v>4.4095752761447496E-4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40">
        <f t="shared" si="9"/>
        <v>268.71950234965601</v>
      </c>
      <c r="F109" s="40">
        <f t="shared" si="14"/>
        <v>0.11960546535338712</v>
      </c>
      <c r="G109" s="40">
        <f t="shared" si="10"/>
        <v>4.4509410112615231E-4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40">
        <f t="shared" si="9"/>
        <v>268.64927222648242</v>
      </c>
      <c r="F110" s="40">
        <f t="shared" si="14"/>
        <v>0.12077805144856135</v>
      </c>
      <c r="G110" s="40">
        <f t="shared" si="10"/>
        <v>4.4957520430853978E-4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40">
        <f t="shared" si="9"/>
        <v>268.57303871222985</v>
      </c>
      <c r="F111" s="40">
        <f xml:space="preserve"> E111^2*(2*LN(D111)+H$7)*SQRT(1/C111+1/B111)/(H$10*SQRT(11*25))</f>
        <v>0.11720280339863486</v>
      </c>
      <c r="G111" s="40">
        <f t="shared" si="10"/>
        <v>4.3639080065745211E-4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40">
        <f t="shared" si="9"/>
        <v>268.50482524354197</v>
      </c>
      <c r="F112" s="40">
        <f t="shared" ref="F112:F120" si="15" xml:space="preserve"> E112^2*(2*LN(D112)+H$7)*SQRT(1/C112+1/B112)/(H$10*SQRT(11*25))</f>
        <v>0.11852562800961469</v>
      </c>
      <c r="G112" s="40">
        <f t="shared" si="10"/>
        <v>4.4142829799095185E-4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40">
        <f t="shared" si="9"/>
        <v>268.41951145191445</v>
      </c>
      <c r="F113" s="40">
        <f t="shared" si="15"/>
        <v>0.11986630204499149</v>
      </c>
      <c r="G113" s="40">
        <f t="shared" si="10"/>
        <v>4.4656329711882637E-4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40">
        <f t="shared" si="9"/>
        <v>268.32444309348517</v>
      </c>
      <c r="F114" s="40">
        <f t="shared" si="15"/>
        <v>0.12143108814036811</v>
      </c>
      <c r="G114" s="40">
        <f t="shared" si="10"/>
        <v>4.5255321036131286E-4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40">
        <f t="shared" si="9"/>
        <v>268.22252234679712</v>
      </c>
      <c r="F115" s="40">
        <f t="shared" si="15"/>
        <v>0.12315534422917337</v>
      </c>
      <c r="G115" s="40">
        <f t="shared" si="10"/>
        <v>4.5915362793412339E-4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40">
        <f t="shared" si="9"/>
        <v>268.10236789604045</v>
      </c>
      <c r="F116" s="40">
        <f t="shared" si="15"/>
        <v>0.1250010494660867</v>
      </c>
      <c r="G116" s="40">
        <f t="shared" si="10"/>
        <v>4.6624373535767197E-4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40">
        <f t="shared" si="9"/>
        <v>267.98801287884578</v>
      </c>
      <c r="F117" s="40">
        <f t="shared" si="15"/>
        <v>0.12689282382889588</v>
      </c>
      <c r="G117" s="40">
        <f t="shared" si="10"/>
        <v>4.7350186475043058E-4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40">
        <f t="shared" si="9"/>
        <v>267.8501818039033</v>
      </c>
      <c r="F118" s="40">
        <f t="shared" si="15"/>
        <v>0.12882241026427851</v>
      </c>
      <c r="G118" s="40">
        <f t="shared" si="10"/>
        <v>4.8094949720284725E-4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40">
        <f t="shared" si="9"/>
        <v>267.71679761063234</v>
      </c>
      <c r="F119" s="40">
        <f t="shared" si="15"/>
        <v>0.13084078389503387</v>
      </c>
      <c r="G119" s="40">
        <f t="shared" si="10"/>
        <v>4.8872833181475928E-4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40">
        <f t="shared" si="9"/>
        <v>267.58559013423252</v>
      </c>
      <c r="F120" s="40">
        <f t="shared" si="15"/>
        <v>0.13290844694808868</v>
      </c>
      <c r="G120" s="40">
        <f t="shared" si="10"/>
        <v>4.9669508317475562E-4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40">
        <f t="shared" si="9"/>
        <v>267.45912905746025</v>
      </c>
      <c r="F121" s="40">
        <f xml:space="preserve"> E121^2*(2*LN(D121)+H$7)*SQRT(1/C121+1/B121)/(H$10*SQRT(11*27))</f>
        <v>0.12988963361625749</v>
      </c>
      <c r="G121" s="40">
        <f t="shared" si="10"/>
        <v>4.8564292448717399E-4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40">
        <f t="shared" si="9"/>
        <v>267.33266750288306</v>
      </c>
      <c r="F122" s="40">
        <f t="shared" ref="F122:F130" si="16" xml:space="preserve"> E122^2*(2*LN(D122)+H$7)*SQRT(1/C122+1/B122)/(H$10*SQRT(11*27))</f>
        <v>0.13174521273820297</v>
      </c>
      <c r="G122" s="40">
        <f t="shared" si="10"/>
        <v>4.9281374389750613E-4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40">
        <f t="shared" si="9"/>
        <v>267.2212930708634</v>
      </c>
      <c r="F123" s="40">
        <f t="shared" si="16"/>
        <v>0.13381985733233681</v>
      </c>
      <c r="G123" s="40">
        <f t="shared" si="10"/>
        <v>5.0078291214933097E-4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40">
        <f t="shared" si="9"/>
        <v>267.09263586181288</v>
      </c>
      <c r="F124" s="40">
        <f t="shared" si="16"/>
        <v>0.1356660736735161</v>
      </c>
      <c r="G124" s="40">
        <f t="shared" si="10"/>
        <v>5.0793640654213455E-4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40">
        <f t="shared" si="9"/>
        <v>266.95080263124902</v>
      </c>
      <c r="F125" s="40">
        <f t="shared" si="16"/>
        <v>0.13775545189747881</v>
      </c>
      <c r="G125" s="40">
        <f t="shared" si="10"/>
        <v>5.1603310624904369E-4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40">
        <f t="shared" si="9"/>
        <v>266.80306119040034</v>
      </c>
      <c r="F126" s="40">
        <f t="shared" si="16"/>
        <v>0.13998438503795552</v>
      </c>
      <c r="G126" s="40">
        <f t="shared" si="10"/>
        <v>5.246730843843564E-4</v>
      </c>
      <c r="I126" s="3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40">
        <f t="shared" si="9"/>
        <v>266.65864273249105</v>
      </c>
      <c r="F127" s="40">
        <f t="shared" si="16"/>
        <v>0.1421972175515907</v>
      </c>
      <c r="G127" s="40">
        <f t="shared" si="10"/>
        <v>5.3325561134818101E-4</v>
      </c>
      <c r="I127" s="3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47">
        <f t="shared" si="9"/>
        <v>266.48376496336726</v>
      </c>
      <c r="F128" s="47">
        <f t="shared" si="16"/>
        <v>0.14460519124868149</v>
      </c>
      <c r="G128" s="47">
        <f t="shared" si="10"/>
        <v>5.4264165499372892E-4</v>
      </c>
      <c r="H128" s="48"/>
      <c r="I128" s="37"/>
      <c r="J128" s="38"/>
      <c r="K128" s="25"/>
      <c r="L128" s="25"/>
      <c r="M128" s="22"/>
      <c r="N128" s="22"/>
      <c r="P128" s="41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40">
        <f t="shared" si="9"/>
        <v>266.31326283620058</v>
      </c>
      <c r="F129" s="40">
        <f t="shared" si="16"/>
        <v>0.14704883717937661</v>
      </c>
      <c r="G129" s="40">
        <f t="shared" si="10"/>
        <v>5.5216490389297995E-4</v>
      </c>
      <c r="I129" s="3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40">
        <f t="shared" si="9"/>
        <v>266.11646684059326</v>
      </c>
      <c r="F130" s="40">
        <f t="shared" si="16"/>
        <v>0.14973980326722588</v>
      </c>
      <c r="G130" s="40">
        <f t="shared" si="10"/>
        <v>5.6268522216974153E-4</v>
      </c>
      <c r="I130" s="3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40">
        <f t="shared" ref="E131:E194" si="17" xml:space="preserve"> H$10/((LN(D131))^2+H$7*LN(D131)+H$4)</f>
        <v>265.88940952430238</v>
      </c>
      <c r="F131" s="40">
        <f xml:space="preserve"> E131^2*(2*LN(D131)+H$7)*SQRT(1/C131+1/B131)/(H$10*SQRT(11*29))</f>
        <v>0.14721896217600236</v>
      </c>
      <c r="G131" s="40">
        <f t="shared" si="10"/>
        <v>5.5368494156795851E-4</v>
      </c>
      <c r="I131" s="3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40">
        <f t="shared" si="17"/>
        <v>265.63872216065545</v>
      </c>
      <c r="F132" s="40">
        <f t="shared" ref="F132:F140" si="18" xml:space="preserve"> E132^2*(2*LN(D132)+H$7)*SQRT(1/C132+1/B132)/(H$10*SQRT(11*29))</f>
        <v>0.15028897411916942</v>
      </c>
      <c r="G132" s="40">
        <f t="shared" si="10"/>
        <v>5.6576455757935873E-4</v>
      </c>
      <c r="I132" s="3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40">
        <f t="shared" si="17"/>
        <v>265.38897318492701</v>
      </c>
      <c r="F133" s="40">
        <f t="shared" si="18"/>
        <v>0.15339529856177456</v>
      </c>
      <c r="G133" s="40">
        <f t="shared" si="10"/>
        <v>5.7800177875094467E-4</v>
      </c>
      <c r="I133" s="3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40">
        <f t="shared" si="17"/>
        <v>265.1193315823997</v>
      </c>
      <c r="F134" s="40">
        <f t="shared" si="18"/>
        <v>0.15666516078002005</v>
      </c>
      <c r="G134" s="40">
        <f t="shared" ref="G134:G197" si="19" xml:space="preserve"> F134/E134</f>
        <v>5.9092318860696949E-4</v>
      </c>
      <c r="I134" s="3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40">
        <f t="shared" si="17"/>
        <v>264.83665615357</v>
      </c>
      <c r="F135" s="40">
        <f t="shared" si="18"/>
        <v>0.15993999232802042</v>
      </c>
      <c r="G135" s="40">
        <f t="shared" si="19"/>
        <v>6.0391939186574121E-4</v>
      </c>
      <c r="I135" s="3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40">
        <f t="shared" si="17"/>
        <v>264.54926381778159</v>
      </c>
      <c r="F136" s="40">
        <f t="shared" si="18"/>
        <v>0.16331330764341256</v>
      </c>
      <c r="G136" s="40">
        <f t="shared" si="19"/>
        <v>6.1732663809603659E-4</v>
      </c>
      <c r="I136" s="3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40">
        <f t="shared" si="17"/>
        <v>264.26125666700375</v>
      </c>
      <c r="F137" s="40">
        <f t="shared" si="18"/>
        <v>0.16670628751329636</v>
      </c>
      <c r="G137" s="40">
        <f t="shared" si="19"/>
        <v>6.3083892665871698E-4</v>
      </c>
      <c r="I137" s="3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40">
        <f t="shared" si="17"/>
        <v>263.98391116499585</v>
      </c>
      <c r="F138" s="40">
        <f t="shared" si="18"/>
        <v>0.16992405668537025</v>
      </c>
      <c r="G138" s="40">
        <f t="shared" si="19"/>
        <v>6.4369095804162068E-4</v>
      </c>
      <c r="I138" s="3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40">
        <f t="shared" si="17"/>
        <v>263.72107814422594</v>
      </c>
      <c r="F139" s="40">
        <f t="shared" si="18"/>
        <v>0.17305495610158361</v>
      </c>
      <c r="G139" s="40">
        <f t="shared" si="19"/>
        <v>6.5620449195548142E-4</v>
      </c>
      <c r="I139" s="3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40">
        <f t="shared" si="17"/>
        <v>263.50798343509189</v>
      </c>
      <c r="F140" s="40">
        <f t="shared" si="18"/>
        <v>0.17594672426382249</v>
      </c>
      <c r="G140" s="40">
        <f t="shared" si="19"/>
        <v>6.677092738147049E-4</v>
      </c>
      <c r="I140" s="3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40">
        <f t="shared" si="17"/>
        <v>263.30056095444826</v>
      </c>
      <c r="F141" s="40">
        <f xml:space="preserve"> E141^2*(2*LN(D141)+H$7)*SQRT(1/C141+1/B141)/(H$10*SQRT(11*31))</f>
        <v>0.17280027044589802</v>
      </c>
      <c r="G141" s="40">
        <f t="shared" si="19"/>
        <v>6.5628523471240516E-4</v>
      </c>
      <c r="I141" s="3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40">
        <f t="shared" si="17"/>
        <v>263.11590356525289</v>
      </c>
      <c r="F142" s="40">
        <f t="shared" ref="F142:F150" si="20" xml:space="preserve"> E142^2*(2*LN(D142)+H$7)*SQRT(1/C142+1/B142)/(H$10*SQRT(11*31))</f>
        <v>0.1753686629756484</v>
      </c>
      <c r="G142" s="40">
        <f t="shared" si="19"/>
        <v>6.6650727150803664E-4</v>
      </c>
      <c r="I142" s="3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40">
        <f t="shared" si="17"/>
        <v>262.96411592583729</v>
      </c>
      <c r="F143" s="40">
        <f t="shared" si="20"/>
        <v>0.1776091627791096</v>
      </c>
      <c r="G143" s="40">
        <f t="shared" si="19"/>
        <v>6.7541216471223779E-4</v>
      </c>
      <c r="I143" s="3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40">
        <f t="shared" si="17"/>
        <v>262.84362471620977</v>
      </c>
      <c r="F144" s="40">
        <f t="shared" si="20"/>
        <v>0.17968104776039034</v>
      </c>
      <c r="G144" s="40">
        <f t="shared" si="19"/>
        <v>6.8360435964307897E-4</v>
      </c>
      <c r="I144" s="3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40">
        <f t="shared" si="17"/>
        <v>262.73775347964113</v>
      </c>
      <c r="F145" s="40">
        <f t="shared" si="20"/>
        <v>0.18142824602932758</v>
      </c>
      <c r="G145" s="40">
        <f t="shared" si="19"/>
        <v>6.9052979111883131E-4</v>
      </c>
      <c r="I145" s="3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40">
        <f t="shared" si="17"/>
        <v>262.63918694599687</v>
      </c>
      <c r="F146" s="40">
        <f t="shared" si="20"/>
        <v>0.18351996437986645</v>
      </c>
      <c r="G146" s="40">
        <f t="shared" si="19"/>
        <v>6.9875316975300157E-4</v>
      </c>
      <c r="I146" s="3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40">
        <f t="shared" si="17"/>
        <v>262.55010558075685</v>
      </c>
      <c r="F147" s="40">
        <f t="shared" si="20"/>
        <v>0.18548860756306382</v>
      </c>
      <c r="G147" s="40">
        <f t="shared" si="19"/>
        <v>7.0648841352688029E-4</v>
      </c>
      <c r="I147" s="3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40">
        <f t="shared" si="17"/>
        <v>262.49097027246847</v>
      </c>
      <c r="F148" s="40">
        <f t="shared" si="20"/>
        <v>0.18723840738503289</v>
      </c>
      <c r="G148" s="40">
        <f t="shared" si="19"/>
        <v>7.1331370824176312E-4</v>
      </c>
      <c r="I148" s="3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40">
        <f t="shared" si="17"/>
        <v>262.40519160645664</v>
      </c>
      <c r="F149" s="40">
        <f t="shared" si="20"/>
        <v>0.18902508483207461</v>
      </c>
      <c r="G149" s="40">
        <f t="shared" si="19"/>
        <v>7.2035573562723501E-4</v>
      </c>
      <c r="I149" s="3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40">
        <f t="shared" si="17"/>
        <v>262.32770881474238</v>
      </c>
      <c r="F150" s="40">
        <f t="shared" si="20"/>
        <v>0.19099430850584456</v>
      </c>
      <c r="G150" s="40">
        <f t="shared" si="19"/>
        <v>7.2807523600461907E-4</v>
      </c>
      <c r="I150" s="3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40">
        <f t="shared" si="17"/>
        <v>262.20732515647092</v>
      </c>
      <c r="F151" s="40">
        <f xml:space="preserve"> E151^2*(2*LN(D151)+H$7)*SQRT(1/C151+1/B151)/(H$10*SQRT(11*33))</f>
        <v>0.18720220913904795</v>
      </c>
      <c r="G151" s="40">
        <f t="shared" si="19"/>
        <v>7.1394728971563228E-4</v>
      </c>
      <c r="I151" s="3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40">
        <f t="shared" si="17"/>
        <v>262.07074096065156</v>
      </c>
      <c r="F152" s="40">
        <f t="shared" ref="F152:F160" si="21" xml:space="preserve"> E152^2*(2*LN(D152)+H$7)*SQRT(1/C152+1/B152)/(H$10*SQRT(11*33))</f>
        <v>0.18941188413482005</v>
      </c>
      <c r="G152" s="40">
        <f t="shared" si="19"/>
        <v>7.2275097723808535E-4</v>
      </c>
      <c r="I152" s="3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40">
        <f t="shared" si="17"/>
        <v>261.92009903394381</v>
      </c>
      <c r="F153" s="40">
        <f t="shared" si="21"/>
        <v>0.19165339697958597</v>
      </c>
      <c r="G153" s="40">
        <f t="shared" si="19"/>
        <v>7.3172466598200414E-4</v>
      </c>
      <c r="I153" s="3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40">
        <f t="shared" si="17"/>
        <v>261.7671220037455</v>
      </c>
      <c r="F154" s="40">
        <f t="shared" si="21"/>
        <v>0.19427121552936427</v>
      </c>
      <c r="G154" s="40">
        <f t="shared" si="19"/>
        <v>7.4215284961029037E-4</v>
      </c>
      <c r="I154" s="3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40">
        <f t="shared" si="17"/>
        <v>261.57092514384328</v>
      </c>
      <c r="F155" s="40">
        <f t="shared" si="21"/>
        <v>0.1968921304162711</v>
      </c>
      <c r="G155" s="40">
        <f t="shared" si="19"/>
        <v>7.5272941863854337E-4</v>
      </c>
      <c r="I155" s="3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40">
        <f t="shared" si="17"/>
        <v>261.3779857490992</v>
      </c>
      <c r="F156" s="40">
        <f t="shared" si="21"/>
        <v>0.19970892236061399</v>
      </c>
      <c r="G156" s="40">
        <f t="shared" si="19"/>
        <v>7.6406175442914959E-4</v>
      </c>
      <c r="I156" s="3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40">
        <f t="shared" si="17"/>
        <v>261.21227883131684</v>
      </c>
      <c r="F157" s="40">
        <f t="shared" si="21"/>
        <v>0.20242766998963957</v>
      </c>
      <c r="G157" s="40">
        <f t="shared" si="19"/>
        <v>7.7495464951079639E-4</v>
      </c>
      <c r="I157" s="3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40">
        <f t="shared" si="17"/>
        <v>261.04917232075911</v>
      </c>
      <c r="F158" s="40">
        <f t="shared" si="21"/>
        <v>0.20504488415358268</v>
      </c>
      <c r="G158" s="40">
        <f t="shared" si="19"/>
        <v>7.854646016714344E-4</v>
      </c>
      <c r="I158" s="3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40">
        <f t="shared" si="17"/>
        <v>260.89523704226696</v>
      </c>
      <c r="F159" s="40">
        <f t="shared" si="21"/>
        <v>0.20758416021745604</v>
      </c>
      <c r="G159" s="40">
        <f t="shared" si="19"/>
        <v>7.9566098090102686E-4</v>
      </c>
      <c r="I159" s="3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40">
        <f t="shared" si="17"/>
        <v>260.77505837021272</v>
      </c>
      <c r="F160" s="40">
        <f t="shared" si="21"/>
        <v>0.21001245995024284</v>
      </c>
      <c r="G160" s="40">
        <f t="shared" si="19"/>
        <v>8.053395185213454E-4</v>
      </c>
      <c r="I160" s="3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40">
        <f t="shared" si="17"/>
        <v>260.65961516107194</v>
      </c>
      <c r="F161" s="40">
        <f xml:space="preserve"> E161^2*(2*LN(D161)+H$7)*SQRT(1/C161+1/B161)/(H$10*SQRT(11*35))</f>
        <v>0.20600722111915309</v>
      </c>
      <c r="G161" s="40">
        <f t="shared" si="19"/>
        <v>7.9033041229594793E-4</v>
      </c>
      <c r="I161" s="3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40">
        <f t="shared" si="17"/>
        <v>260.57768088994811</v>
      </c>
      <c r="F162" s="40">
        <f t="shared" ref="F162:F170" si="22" xml:space="preserve"> E162^2*(2*LN(D162)+H$7)*SQRT(1/C162+1/B162)/(H$10*SQRT(11*35))</f>
        <v>0.2079491276556984</v>
      </c>
      <c r="G162" s="40">
        <f t="shared" si="19"/>
        <v>7.9803123178275287E-4</v>
      </c>
      <c r="I162" s="3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40">
        <f t="shared" si="17"/>
        <v>260.52712149745093</v>
      </c>
      <c r="F163" s="40">
        <f t="shared" si="22"/>
        <v>0.20986111350720141</v>
      </c>
      <c r="G163" s="40">
        <f t="shared" si="19"/>
        <v>8.0552501521134235E-4</v>
      </c>
      <c r="I163" s="3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40">
        <f t="shared" si="17"/>
        <v>260.49923819432036</v>
      </c>
      <c r="F164" s="40">
        <f t="shared" si="22"/>
        <v>0.21131998922692605</v>
      </c>
      <c r="G164" s="40">
        <f t="shared" si="19"/>
        <v>8.1121154400187203E-4</v>
      </c>
      <c r="I164" s="3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40">
        <f t="shared" si="17"/>
        <v>260.48023896566292</v>
      </c>
      <c r="F165" s="40">
        <f t="shared" si="22"/>
        <v>0.212900405241502</v>
      </c>
      <c r="G165" s="40">
        <f t="shared" si="19"/>
        <v>8.1733802950621141E-4</v>
      </c>
      <c r="I165" s="3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40">
        <f t="shared" si="17"/>
        <v>260.47184325553485</v>
      </c>
      <c r="F166" s="40">
        <f t="shared" si="22"/>
        <v>0.21444398142034016</v>
      </c>
      <c r="G166" s="40">
        <f t="shared" si="19"/>
        <v>8.232904514364754E-4</v>
      </c>
      <c r="I166" s="3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40">
        <f t="shared" si="17"/>
        <v>260.47357348245589</v>
      </c>
      <c r="F167" s="40">
        <f t="shared" si="22"/>
        <v>0.21590268088977893</v>
      </c>
      <c r="G167" s="40">
        <f t="shared" si="19"/>
        <v>8.288851648296712E-4</v>
      </c>
      <c r="I167" s="3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40">
        <f t="shared" si="17"/>
        <v>260.45298141536159</v>
      </c>
      <c r="F168" s="40">
        <f t="shared" si="22"/>
        <v>0.21764833781607729</v>
      </c>
      <c r="G168" s="40">
        <f t="shared" si="19"/>
        <v>8.3565308653149606E-4</v>
      </c>
      <c r="I168" s="3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40">
        <f t="shared" si="17"/>
        <v>260.46267213329799</v>
      </c>
      <c r="F169" s="40">
        <f t="shared" si="22"/>
        <v>0.21915710433890381</v>
      </c>
      <c r="G169" s="40">
        <f t="shared" si="19"/>
        <v>8.4141463551731105E-4</v>
      </c>
      <c r="I169" s="3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40">
        <f t="shared" si="17"/>
        <v>260.46114536051573</v>
      </c>
      <c r="F170" s="40">
        <f t="shared" si="22"/>
        <v>0.22069204625078573</v>
      </c>
      <c r="G170" s="40">
        <f t="shared" si="19"/>
        <v>8.4731273812574295E-4</v>
      </c>
      <c r="I170" s="3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40">
        <f t="shared" si="17"/>
        <v>260.45504950807515</v>
      </c>
      <c r="F171" s="40">
        <f xml:space="preserve"> E171^2*(2*LN(D171)+H$7)*SQRT(1/C171+1/B171)/(H$10*SQRT(11*37))</f>
        <v>0.21621536254077775</v>
      </c>
      <c r="G171" s="40">
        <f t="shared" si="19"/>
        <v>8.3014463704637908E-4</v>
      </c>
      <c r="I171" s="3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40">
        <f t="shared" si="17"/>
        <v>260.45633281596758</v>
      </c>
      <c r="F172" s="40">
        <f t="shared" ref="F172:F180" si="23" xml:space="preserve"> E172^2*(2*LN(D172)+H$7)*SQRT(1/C172+1/B172)/(H$10*SQRT(11*37))</f>
        <v>0.21773909045988285</v>
      </c>
      <c r="G172" s="40">
        <f t="shared" si="19"/>
        <v>8.3599077091257466E-4</v>
      </c>
      <c r="I172" s="3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40">
        <f t="shared" si="17"/>
        <v>260.43513046707972</v>
      </c>
      <c r="F173" s="40">
        <f t="shared" si="23"/>
        <v>0.21940673963127547</v>
      </c>
      <c r="G173" s="40">
        <f t="shared" si="19"/>
        <v>8.4246214878069055E-4</v>
      </c>
      <c r="I173" s="3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40">
        <f t="shared" si="17"/>
        <v>260.35758852417854</v>
      </c>
      <c r="F174" s="40">
        <f t="shared" si="23"/>
        <v>0.22126368617759334</v>
      </c>
      <c r="G174" s="40">
        <f t="shared" si="19"/>
        <v>8.4984535089533341E-4</v>
      </c>
      <c r="I174" s="3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40">
        <f t="shared" si="17"/>
        <v>260.26000823401836</v>
      </c>
      <c r="F175" s="40">
        <f t="shared" si="23"/>
        <v>0.22334983330552055</v>
      </c>
      <c r="G175" s="40">
        <f t="shared" si="19"/>
        <v>8.5817961361428518E-4</v>
      </c>
      <c r="I175" s="3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40">
        <f t="shared" si="17"/>
        <v>260.18386985109538</v>
      </c>
      <c r="F176" s="40">
        <f t="shared" si="23"/>
        <v>0.22545536332571811</v>
      </c>
      <c r="G176" s="40">
        <f t="shared" si="19"/>
        <v>8.6652321473559227E-4</v>
      </c>
      <c r="I176" s="3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40">
        <f t="shared" si="17"/>
        <v>260.09979273927149</v>
      </c>
      <c r="F177" s="40">
        <f t="shared" si="23"/>
        <v>0.22749585957759078</v>
      </c>
      <c r="G177" s="40">
        <f t="shared" si="19"/>
        <v>8.7464836931122256E-4</v>
      </c>
      <c r="I177" s="3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40">
        <f t="shared" si="17"/>
        <v>260.01338705440753</v>
      </c>
      <c r="F178" s="40">
        <f t="shared" si="23"/>
        <v>0.22991820131118382</v>
      </c>
      <c r="G178" s="40">
        <f t="shared" si="19"/>
        <v>8.8425524514656496E-4</v>
      </c>
      <c r="I178" s="3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40">
        <f t="shared" si="17"/>
        <v>259.90464761714247</v>
      </c>
      <c r="F179" s="40">
        <f t="shared" si="23"/>
        <v>0.2327577278326409</v>
      </c>
      <c r="G179" s="40">
        <f t="shared" si="19"/>
        <v>8.9555046424375276E-4</v>
      </c>
      <c r="I179" s="3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40">
        <f t="shared" si="17"/>
        <v>259.76887336189407</v>
      </c>
      <c r="F180" s="40">
        <f t="shared" si="23"/>
        <v>0.23538308948015516</v>
      </c>
      <c r="G180" s="40">
        <f t="shared" si="19"/>
        <v>9.0612507354656719E-4</v>
      </c>
      <c r="I180" s="3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40">
        <f t="shared" si="17"/>
        <v>259.59169785239203</v>
      </c>
      <c r="F181" s="40">
        <f xml:space="preserve"> E181^2*(2*LN(D181)+H$7)*SQRT(1/C181+1/B181)/(H$10*SQRT(11*39))</f>
        <v>0.23155593111686282</v>
      </c>
      <c r="G181" s="40">
        <f t="shared" si="19"/>
        <v>8.9200052633628217E-4</v>
      </c>
      <c r="I181" s="3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40">
        <f t="shared" si="17"/>
        <v>259.43025069558632</v>
      </c>
      <c r="F182" s="40">
        <f t="shared" ref="F182:F190" si="24" xml:space="preserve"> E182^2*(2*LN(D182)+H$7)*SQRT(1/C182+1/B182)/(H$10*SQRT(11*39))</f>
        <v>0.23428204268196312</v>
      </c>
      <c r="G182" s="40">
        <f t="shared" si="19"/>
        <v>9.0306370230073152E-4</v>
      </c>
      <c r="I182" s="3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40">
        <f t="shared" si="17"/>
        <v>259.24680070058787</v>
      </c>
      <c r="F183" s="40">
        <f t="shared" si="24"/>
        <v>0.23698089154998553</v>
      </c>
      <c r="G183" s="40">
        <f t="shared" si="19"/>
        <v>9.1411308031408289E-4</v>
      </c>
      <c r="I183" s="3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40">
        <f t="shared" si="17"/>
        <v>259.05460753176953</v>
      </c>
      <c r="F184" s="40">
        <f t="shared" si="24"/>
        <v>0.24008505388188661</v>
      </c>
      <c r="G184" s="40">
        <f t="shared" si="19"/>
        <v>9.2677391909519859E-4</v>
      </c>
      <c r="I184" s="3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40">
        <f t="shared" si="17"/>
        <v>258.92509953850504</v>
      </c>
      <c r="F185" s="40">
        <f t="shared" si="24"/>
        <v>0.24248355087467743</v>
      </c>
      <c r="G185" s="40">
        <f t="shared" si="19"/>
        <v>9.3650075371938763E-4</v>
      </c>
      <c r="I185" s="3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40">
        <f t="shared" si="17"/>
        <v>258.79893226136028</v>
      </c>
      <c r="F186" s="40">
        <f t="shared" si="24"/>
        <v>0.24526649609169307</v>
      </c>
      <c r="G186" s="40">
        <f t="shared" si="19"/>
        <v>9.4771061823392363E-4</v>
      </c>
      <c r="I186" s="3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40">
        <f t="shared" si="17"/>
        <v>258.62927253176406</v>
      </c>
      <c r="F187" s="40">
        <f t="shared" si="24"/>
        <v>0.2478382723551345</v>
      </c>
      <c r="G187" s="40">
        <f t="shared" si="19"/>
        <v>9.5827618401043816E-4</v>
      </c>
      <c r="I187" s="3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40">
        <f t="shared" si="17"/>
        <v>258.51556624890026</v>
      </c>
      <c r="F188" s="40">
        <f t="shared" si="24"/>
        <v>0.25044322789468448</v>
      </c>
      <c r="G188" s="40">
        <f t="shared" si="19"/>
        <v>9.6877426581560785E-4</v>
      </c>
      <c r="I188" s="3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40">
        <f t="shared" si="17"/>
        <v>258.40678107419791</v>
      </c>
      <c r="F189" s="40">
        <f t="shared" si="24"/>
        <v>0.25295956393021957</v>
      </c>
      <c r="G189" s="40">
        <f t="shared" si="19"/>
        <v>9.7891999149041578E-4</v>
      </c>
      <c r="I189" s="3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40">
        <f t="shared" si="17"/>
        <v>258.32166174372713</v>
      </c>
      <c r="F190" s="40">
        <f t="shared" si="24"/>
        <v>0.25520519166461003</v>
      </c>
      <c r="G190" s="40">
        <f t="shared" si="19"/>
        <v>9.8793569978576222E-4</v>
      </c>
      <c r="I190" s="3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40">
        <f t="shared" si="17"/>
        <v>258.22374670684769</v>
      </c>
      <c r="F191" s="40">
        <f xml:space="preserve"> E191^2*(2*LN(D191)+H$7)*SQRT(1/C191+1/B191)/(H$10*SQRT(11*41))</f>
        <v>0.25127209446018905</v>
      </c>
      <c r="G191" s="40">
        <f t="shared" si="19"/>
        <v>9.7307895832465558E-4</v>
      </c>
      <c r="I191" s="3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40">
        <f t="shared" si="17"/>
        <v>258.1627683579257</v>
      </c>
      <c r="F192" s="40">
        <f t="shared" ref="F192:F200" si="25" xml:space="preserve"> E192^2*(2*LN(D192)+H$7)*SQRT(1/C192+1/B192)/(H$10*SQRT(11*41))</f>
        <v>0.25353716481298999</v>
      </c>
      <c r="G192" s="40">
        <f t="shared" si="19"/>
        <v>9.8208260790524763E-4</v>
      </c>
      <c r="I192" s="3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40">
        <f t="shared" si="17"/>
        <v>258.07783022902532</v>
      </c>
      <c r="F193" s="40">
        <f t="shared" si="25"/>
        <v>0.25555574615987586</v>
      </c>
      <c r="G193" s="40">
        <f t="shared" si="19"/>
        <v>9.9022742841990219E-4</v>
      </c>
      <c r="I193" s="3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40">
        <f t="shared" si="17"/>
        <v>258.00633215469412</v>
      </c>
      <c r="F194" s="40">
        <f t="shared" si="25"/>
        <v>0.25774510965375602</v>
      </c>
      <c r="G194" s="40">
        <f t="shared" si="19"/>
        <v>9.9898753453546451E-4</v>
      </c>
      <c r="I194" s="3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40">
        <f t="shared" ref="E195:E258" si="26" xml:space="preserve"> H$10/((LN(D195))^2+H$7*LN(D195)+H$4)</f>
        <v>257.92118144973949</v>
      </c>
      <c r="F195" s="40">
        <f t="shared" si="25"/>
        <v>0.26017023298689601</v>
      </c>
      <c r="G195" s="40">
        <f t="shared" si="19"/>
        <v>1.0087199179397168E-3</v>
      </c>
      <c r="I195" s="3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40">
        <f t="shared" si="26"/>
        <v>257.80884786481425</v>
      </c>
      <c r="F196" s="40">
        <f t="shared" si="25"/>
        <v>0.262714612916366</v>
      </c>
      <c r="G196" s="40">
        <f t="shared" si="19"/>
        <v>1.019028691575877E-3</v>
      </c>
      <c r="I196" s="3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40">
        <f t="shared" si="26"/>
        <v>257.7059485235078</v>
      </c>
      <c r="F197" s="40">
        <f t="shared" si="25"/>
        <v>0.26498710727295</v>
      </c>
      <c r="G197" s="40">
        <f t="shared" si="19"/>
        <v>1.0282537473083513E-3</v>
      </c>
      <c r="I197" s="3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40">
        <f t="shared" si="26"/>
        <v>257.59844836355842</v>
      </c>
      <c r="F198" s="40">
        <f t="shared" si="25"/>
        <v>0.26757806223990199</v>
      </c>
      <c r="G198" s="40">
        <f t="shared" ref="G198:G261" si="27" xml:space="preserve"> F198/E198</f>
        <v>1.0387409704512621E-3</v>
      </c>
      <c r="I198" s="3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40">
        <f t="shared" si="26"/>
        <v>257.40517468210601</v>
      </c>
      <c r="F199" s="40">
        <f t="shared" si="25"/>
        <v>0.27042460176798572</v>
      </c>
      <c r="G199" s="40">
        <f t="shared" si="27"/>
        <v>1.0505795079759318E-3</v>
      </c>
      <c r="I199" s="3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40">
        <f t="shared" si="26"/>
        <v>257.20666464394714</v>
      </c>
      <c r="F200" s="40">
        <f t="shared" si="25"/>
        <v>0.27384176697108087</v>
      </c>
      <c r="G200" s="40">
        <f t="shared" si="27"/>
        <v>1.0646760158806998E-3</v>
      </c>
      <c r="I200" s="3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40">
        <f t="shared" si="26"/>
        <v>256.97853138497277</v>
      </c>
      <c r="F201" s="40">
        <f xml:space="preserve"> E201^2*(2*LN(D201)+H$7)*SQRT(1/C201+1/B201)/(H$10*SQRT(11*43))</f>
        <v>0.2705626535928396</v>
      </c>
      <c r="G201" s="40">
        <f t="shared" si="27"/>
        <v>1.0528609224072373E-3</v>
      </c>
      <c r="I201" s="3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40">
        <f t="shared" si="26"/>
        <v>256.72609757004142</v>
      </c>
      <c r="F202" s="40">
        <f t="shared" ref="F202:F210" si="28" xml:space="preserve"> E202^2*(2*LN(D202)+H$7)*SQRT(1/C202+1/B202)/(H$10*SQRT(11*43))</f>
        <v>0.27388920310918835</v>
      </c>
      <c r="G202" s="40">
        <f t="shared" si="27"/>
        <v>1.0668537624401991E-3</v>
      </c>
      <c r="I202" s="3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40">
        <f t="shared" si="26"/>
        <v>256.45749599707347</v>
      </c>
      <c r="F203" s="40">
        <f t="shared" si="28"/>
        <v>0.27765578033225069</v>
      </c>
      <c r="G203" s="40">
        <f t="shared" si="27"/>
        <v>1.0826580804462783E-3</v>
      </c>
      <c r="I203" s="3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40">
        <f t="shared" si="26"/>
        <v>256.16633691489557</v>
      </c>
      <c r="F204" s="40">
        <f t="shared" si="28"/>
        <v>0.281716913360744</v>
      </c>
      <c r="G204" s="40">
        <f t="shared" si="27"/>
        <v>1.0997421314352359E-3</v>
      </c>
      <c r="I204" s="3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40">
        <f t="shared" si="26"/>
        <v>255.85284103705837</v>
      </c>
      <c r="F205" s="40">
        <f t="shared" si="28"/>
        <v>0.28542833417654823</v>
      </c>
      <c r="G205" s="40">
        <f t="shared" si="27"/>
        <v>1.1155957190844953E-3</v>
      </c>
      <c r="I205" s="3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40">
        <f t="shared" si="26"/>
        <v>255.58413653821162</v>
      </c>
      <c r="F206" s="40">
        <f t="shared" si="28"/>
        <v>0.28922339376501988</v>
      </c>
      <c r="G206" s="40">
        <f t="shared" si="27"/>
        <v>1.1316171562227571E-3</v>
      </c>
      <c r="I206" s="3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40">
        <f t="shared" si="26"/>
        <v>255.31586587963844</v>
      </c>
      <c r="F207" s="40">
        <f t="shared" si="28"/>
        <v>0.29320273765961608</v>
      </c>
      <c r="G207" s="40">
        <f t="shared" si="27"/>
        <v>1.1483921559259397E-3</v>
      </c>
      <c r="I207" s="3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40">
        <f t="shared" si="26"/>
        <v>255.0272881447035</v>
      </c>
      <c r="F208" s="40">
        <f t="shared" si="28"/>
        <v>0.29689882220045222</v>
      </c>
      <c r="G208" s="40">
        <f t="shared" si="27"/>
        <v>1.1641845245673893E-3</v>
      </c>
      <c r="I208" s="3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40">
        <f t="shared" si="26"/>
        <v>254.77721320509264</v>
      </c>
      <c r="F209" s="40">
        <f t="shared" si="28"/>
        <v>0.30064184173801106</v>
      </c>
      <c r="G209" s="40">
        <f t="shared" si="27"/>
        <v>1.1800185658518761E-3</v>
      </c>
      <c r="I209" s="3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40">
        <f t="shared" si="26"/>
        <v>254.55977797948435</v>
      </c>
      <c r="F210" s="40">
        <f t="shared" si="28"/>
        <v>0.30403084020721238</v>
      </c>
      <c r="G210" s="40">
        <f t="shared" si="27"/>
        <v>1.1943396659927752E-3</v>
      </c>
      <c r="I210" s="3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40">
        <f t="shared" si="26"/>
        <v>254.33292703832853</v>
      </c>
      <c r="F211" s="40">
        <f xml:space="preserve"> E211^2*(2*LN(D211)+H$7)*SQRT(1/C211+1/B211)/(H$10*SQRT(11*45))</f>
        <v>0.30014856734684314</v>
      </c>
      <c r="G211" s="40">
        <f t="shared" si="27"/>
        <v>1.1801404200471853E-3</v>
      </c>
      <c r="I211" s="3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40">
        <f t="shared" si="26"/>
        <v>254.15490310580267</v>
      </c>
      <c r="F212" s="40">
        <f t="shared" ref="F212:F220" si="29" xml:space="preserve"> E212^2*(2*LN(D212)+H$7)*SQRT(1/C212+1/B212)/(H$10*SQRT(11*45))</f>
        <v>0.30323593742520089</v>
      </c>
      <c r="G212" s="40">
        <f t="shared" si="27"/>
        <v>1.1931146466962559E-3</v>
      </c>
      <c r="I212" s="3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40">
        <f t="shared" si="26"/>
        <v>253.9950967566086</v>
      </c>
      <c r="F213" s="40">
        <f t="shared" si="29"/>
        <v>0.30633241470489825</v>
      </c>
      <c r="G213" s="40">
        <f t="shared" si="27"/>
        <v>1.2060564106024536E-3</v>
      </c>
      <c r="I213" s="3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40">
        <f t="shared" si="26"/>
        <v>253.82753668999047</v>
      </c>
      <c r="F214" s="40">
        <f t="shared" si="29"/>
        <v>0.30914762080438574</v>
      </c>
      <c r="G214" s="40">
        <f t="shared" si="27"/>
        <v>1.2179435881377986E-3</v>
      </c>
      <c r="I214" s="3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40">
        <f t="shared" si="26"/>
        <v>253.69249331610845</v>
      </c>
      <c r="F215" s="40">
        <f t="shared" si="29"/>
        <v>0.31216278786967466</v>
      </c>
      <c r="G215" s="40">
        <f t="shared" si="27"/>
        <v>1.2304770385172985E-3</v>
      </c>
      <c r="I215" s="3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40">
        <f t="shared" si="26"/>
        <v>253.60412341445027</v>
      </c>
      <c r="F216" s="40">
        <f t="shared" si="29"/>
        <v>0.31463116828959847</v>
      </c>
      <c r="G216" s="40">
        <f t="shared" si="27"/>
        <v>1.2406390087570276E-3</v>
      </c>
      <c r="I216" s="3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40">
        <f t="shared" si="26"/>
        <v>253.49050761402879</v>
      </c>
      <c r="F217" s="40">
        <f t="shared" si="29"/>
        <v>0.31703092014365292</v>
      </c>
      <c r="G217" s="40">
        <f t="shared" si="27"/>
        <v>1.2506619010222363E-3</v>
      </c>
      <c r="I217" s="3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40">
        <f t="shared" si="26"/>
        <v>253.32429122477231</v>
      </c>
      <c r="F218" s="40">
        <f t="shared" si="29"/>
        <v>0.32026709598386599</v>
      </c>
      <c r="G218" s="40">
        <f t="shared" si="27"/>
        <v>1.264257345536974E-3</v>
      </c>
      <c r="I218" s="3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40">
        <f t="shared" si="26"/>
        <v>253.17999610164378</v>
      </c>
      <c r="F219" s="40">
        <f t="shared" si="29"/>
        <v>0.32319617865180844</v>
      </c>
      <c r="G219" s="40">
        <f t="shared" si="27"/>
        <v>1.2765470559611485E-3</v>
      </c>
      <c r="I219" s="3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40">
        <f t="shared" si="26"/>
        <v>253.01663260297204</v>
      </c>
      <c r="F220" s="40">
        <f t="shared" si="29"/>
        <v>0.3261906183724777</v>
      </c>
      <c r="G220" s="40">
        <f t="shared" si="27"/>
        <v>1.289206227340511E-3</v>
      </c>
      <c r="I220" s="3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40">
        <f t="shared" si="26"/>
        <v>252.85130010758132</v>
      </c>
      <c r="F221" s="40">
        <f xml:space="preserve"> E221^2*(2*LN(D221)+H$7)*SQRT(1/C221+1/B221)/(H$10*SQRT(11*47))</f>
        <v>0.32156854304071258</v>
      </c>
      <c r="G221" s="40">
        <f t="shared" si="27"/>
        <v>1.2717693873984194E-3</v>
      </c>
      <c r="I221" s="3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40">
        <f t="shared" si="26"/>
        <v>252.6945494417389</v>
      </c>
      <c r="F222" s="40">
        <f t="shared" ref="F222:F230" si="30" xml:space="preserve"> E222^2*(2*LN(D222)+H$7)*SQRT(1/C222+1/B222)/(H$10*SQRT(11*47))</f>
        <v>0.32467597904381984</v>
      </c>
      <c r="G222" s="40">
        <f t="shared" si="27"/>
        <v>1.2848554896063436E-3</v>
      </c>
      <c r="I222" s="3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40">
        <f t="shared" si="26"/>
        <v>252.47160478325563</v>
      </c>
      <c r="F223" s="40">
        <f t="shared" si="30"/>
        <v>0.32873116304124067</v>
      </c>
      <c r="G223" s="40">
        <f t="shared" si="27"/>
        <v>1.3020520201606559E-3</v>
      </c>
      <c r="I223" s="3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40">
        <f t="shared" si="26"/>
        <v>252.28047112737616</v>
      </c>
      <c r="F224" s="40">
        <f t="shared" si="30"/>
        <v>0.33194114779218614</v>
      </c>
      <c r="G224" s="40">
        <f t="shared" si="27"/>
        <v>1.3157623588890056E-3</v>
      </c>
      <c r="I224" s="3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40">
        <f t="shared" si="26"/>
        <v>252.11498626731796</v>
      </c>
      <c r="F225" s="40">
        <f t="shared" si="30"/>
        <v>0.33510892224114286</v>
      </c>
      <c r="G225" s="40">
        <f t="shared" si="27"/>
        <v>1.3291908077444721E-3</v>
      </c>
      <c r="I225" s="3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40">
        <f t="shared" si="26"/>
        <v>251.91252315919724</v>
      </c>
      <c r="F226" s="40">
        <f t="shared" si="30"/>
        <v>0.33858751801418796</v>
      </c>
      <c r="G226" s="40">
        <f t="shared" si="27"/>
        <v>1.3440678286573951E-3</v>
      </c>
      <c r="I226" s="3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40">
        <f t="shared" si="26"/>
        <v>251.64450550788791</v>
      </c>
      <c r="F227" s="40">
        <f t="shared" si="30"/>
        <v>0.34213351891249305</v>
      </c>
      <c r="G227" s="40">
        <f t="shared" si="27"/>
        <v>1.3595906583454837E-3</v>
      </c>
      <c r="I227" s="3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40">
        <f t="shared" si="26"/>
        <v>251.39381824249628</v>
      </c>
      <c r="F228" s="40">
        <f t="shared" si="30"/>
        <v>0.34636050939567453</v>
      </c>
      <c r="G228" s="40">
        <f t="shared" si="27"/>
        <v>1.3777606458945332E-3</v>
      </c>
      <c r="I228" s="3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40">
        <f t="shared" si="26"/>
        <v>251.21210434803331</v>
      </c>
      <c r="F229" s="40">
        <f t="shared" si="30"/>
        <v>0.34956562964957327</v>
      </c>
      <c r="G229" s="40">
        <f t="shared" si="27"/>
        <v>1.3915158688582912E-3</v>
      </c>
      <c r="I229" s="3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40">
        <f t="shared" si="26"/>
        <v>251.0436204851795</v>
      </c>
      <c r="F230" s="40">
        <f t="shared" si="30"/>
        <v>0.35255454663282426</v>
      </c>
      <c r="G230" s="40">
        <f t="shared" si="27"/>
        <v>1.4043557289026491E-3</v>
      </c>
      <c r="I230" s="3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40">
        <f t="shared" si="26"/>
        <v>250.86524405411376</v>
      </c>
      <c r="F231" s="40">
        <f xml:space="preserve"> E231^2*(2*LN(D231)+H$7)*SQRT(1/C231+1/B231)/(H$10*SQRT(11*49))</f>
        <v>0.34856726357052958</v>
      </c>
      <c r="G231" s="40">
        <f t="shared" si="27"/>
        <v>1.3894601656949364E-3</v>
      </c>
      <c r="I231" s="3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40">
        <f t="shared" si="26"/>
        <v>250.70330936182987</v>
      </c>
      <c r="F232" s="40">
        <f t="shared" ref="F232:F240" si="31" xml:space="preserve"> E232^2*(2*LN(D232)+H$7)*SQRT(1/C232+1/B232)/(H$10*SQRT(11*49))</f>
        <v>0.35198689243778319</v>
      </c>
      <c r="G232" s="40">
        <f t="shared" si="27"/>
        <v>1.4039977905906892E-3</v>
      </c>
      <c r="I232" s="3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40">
        <f t="shared" si="26"/>
        <v>250.47700946815362</v>
      </c>
      <c r="F233" s="40">
        <f t="shared" si="31"/>
        <v>0.35537163202306682</v>
      </c>
      <c r="G233" s="40">
        <f t="shared" si="27"/>
        <v>1.4187794431817894E-3</v>
      </c>
      <c r="I233" s="3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40">
        <f t="shared" si="26"/>
        <v>250.30724513780075</v>
      </c>
      <c r="F234" s="40">
        <f t="shared" si="31"/>
        <v>0.35857243162857905</v>
      </c>
      <c r="G234" s="40">
        <f t="shared" si="27"/>
        <v>1.4325291760179592E-3</v>
      </c>
      <c r="I234" s="3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47">
        <f t="shared" si="26"/>
        <v>250.13454983570057</v>
      </c>
      <c r="F235" s="47">
        <f t="shared" si="31"/>
        <v>0.36154500634198472</v>
      </c>
      <c r="G235" s="47">
        <f t="shared" si="27"/>
        <v>1.4454021109017664E-3</v>
      </c>
      <c r="H235" s="48"/>
      <c r="I235" s="37"/>
      <c r="J235" s="38"/>
      <c r="K235" s="25"/>
      <c r="L235" s="25"/>
      <c r="M235" s="22"/>
      <c r="N235" s="22"/>
      <c r="P235" s="41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40">
        <f t="shared" si="26"/>
        <v>249.96219756931868</v>
      </c>
      <c r="F236" s="40">
        <f t="shared" si="31"/>
        <v>0.3646535648722124</v>
      </c>
      <c r="G236" s="40">
        <f t="shared" si="27"/>
        <v>1.4588348495019447E-3</v>
      </c>
      <c r="I236" s="3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40">
        <f t="shared" si="26"/>
        <v>249.80178071196516</v>
      </c>
      <c r="F237" s="40">
        <f t="shared" si="31"/>
        <v>0.36771485655869662</v>
      </c>
      <c r="G237" s="40">
        <f t="shared" si="27"/>
        <v>1.4720265624635061E-3</v>
      </c>
      <c r="I237" s="3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40">
        <f t="shared" si="26"/>
        <v>249.63437468311662</v>
      </c>
      <c r="F238" s="40">
        <f t="shared" si="31"/>
        <v>0.37137124516623482</v>
      </c>
      <c r="G238" s="40">
        <f t="shared" si="27"/>
        <v>1.4876606863043192E-3</v>
      </c>
      <c r="I238" s="3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40">
        <f t="shared" si="26"/>
        <v>249.48317646291022</v>
      </c>
      <c r="F239" s="40">
        <f t="shared" si="31"/>
        <v>0.37423786320936253</v>
      </c>
      <c r="G239" s="40">
        <f t="shared" si="27"/>
        <v>1.500052502598303E-3</v>
      </c>
      <c r="I239" s="3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40">
        <f t="shared" si="26"/>
        <v>249.26662298108315</v>
      </c>
      <c r="F240" s="40">
        <f t="shared" si="31"/>
        <v>0.37750226660144048</v>
      </c>
      <c r="G240" s="40">
        <f t="shared" si="27"/>
        <v>1.5144517227647005E-3</v>
      </c>
      <c r="I240" s="3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40">
        <f t="shared" si="26"/>
        <v>249.01375645626754</v>
      </c>
      <c r="F241" s="40">
        <f xml:space="preserve"> E241^2*(2*LN(D241)+H$7)*SQRT(1/C241+1/B241)/(H$10*SQRT(11*51))</f>
        <v>0.37317727187757299</v>
      </c>
      <c r="G241" s="40">
        <f t="shared" si="27"/>
        <v>1.4986211090836316E-3</v>
      </c>
      <c r="I241" s="3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40">
        <f t="shared" si="26"/>
        <v>248.7513506911327</v>
      </c>
      <c r="F242" s="40">
        <f t="shared" ref="F242:F250" si="32" xml:space="preserve"> E242^2*(2*LN(D242)+H$7)*SQRT(1/C242+1/B242)/(H$10*SQRT(11*51))</f>
        <v>0.37697399163254253</v>
      </c>
      <c r="G242" s="40">
        <f t="shared" si="27"/>
        <v>1.5154651043508107E-3</v>
      </c>
      <c r="I242" s="3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40">
        <f t="shared" si="26"/>
        <v>248.48038842053808</v>
      </c>
      <c r="F243" s="40">
        <f t="shared" si="32"/>
        <v>0.38121499036204692</v>
      </c>
      <c r="G243" s="40">
        <f t="shared" si="27"/>
        <v>1.5341854251968712E-3</v>
      </c>
      <c r="I243" s="3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40">
        <f t="shared" si="26"/>
        <v>248.29763395357034</v>
      </c>
      <c r="F244" s="40">
        <f t="shared" si="32"/>
        <v>0.38426383970953087</v>
      </c>
      <c r="G244" s="40">
        <f t="shared" si="27"/>
        <v>1.5475936423195442E-3</v>
      </c>
      <c r="I244" s="3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40">
        <f t="shared" si="26"/>
        <v>248.10011697899307</v>
      </c>
      <c r="F245" s="40">
        <f t="shared" si="32"/>
        <v>0.38858440370593178</v>
      </c>
      <c r="G245" s="40">
        <f t="shared" si="27"/>
        <v>1.5662403082979347E-3</v>
      </c>
      <c r="I245" s="3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40">
        <f t="shared" si="26"/>
        <v>247.90276630530258</v>
      </c>
      <c r="F246" s="40">
        <f t="shared" si="32"/>
        <v>0.39213100227953107</v>
      </c>
      <c r="G246" s="40">
        <f t="shared" si="27"/>
        <v>1.5817935722290627E-3</v>
      </c>
      <c r="I246" s="3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40">
        <f t="shared" si="26"/>
        <v>247.7142869350408</v>
      </c>
      <c r="F247" s="40">
        <f t="shared" si="32"/>
        <v>0.39571039620412585</v>
      </c>
      <c r="G247" s="40">
        <f t="shared" si="27"/>
        <v>1.5974468049470829E-3</v>
      </c>
      <c r="I247" s="3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40">
        <f t="shared" si="26"/>
        <v>247.52122860311667</v>
      </c>
      <c r="F248" s="40">
        <f t="shared" si="32"/>
        <v>0.39931618093925692</v>
      </c>
      <c r="G248" s="40">
        <f t="shared" si="27"/>
        <v>1.6132603380841046E-3</v>
      </c>
      <c r="I248" s="3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40">
        <f t="shared" si="26"/>
        <v>247.40678247130273</v>
      </c>
      <c r="F249" s="40">
        <f t="shared" si="32"/>
        <v>0.40196659393017259</v>
      </c>
      <c r="G249" s="40">
        <f t="shared" si="27"/>
        <v>1.6247193788100679E-3</v>
      </c>
      <c r="I249" s="3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40">
        <f t="shared" si="26"/>
        <v>247.26337209200105</v>
      </c>
      <c r="F250" s="40">
        <f t="shared" si="32"/>
        <v>0.40512209192994547</v>
      </c>
      <c r="G250" s="40">
        <f t="shared" si="27"/>
        <v>1.6384233883990258E-3</v>
      </c>
      <c r="I250" s="3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40">
        <f t="shared" si="26"/>
        <v>247.20668855220185</v>
      </c>
      <c r="F251" s="40">
        <f xml:space="preserve"> E251^2*(2*LN(D251)+H$7)*SQRT(1/C251+1/B251)/(H$10*SQRT(11*53))</f>
        <v>0.39959462181190242</v>
      </c>
      <c r="G251" s="40">
        <f t="shared" si="27"/>
        <v>1.6164393615406619E-3</v>
      </c>
      <c r="I251" s="3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40">
        <f t="shared" si="26"/>
        <v>247.1756891874814</v>
      </c>
      <c r="F252" s="40">
        <f t="shared" ref="F252:F260" si="33" xml:space="preserve"> E252^2*(2*LN(D252)+H$7)*SQRT(1/C252+1/B252)/(H$10*SQRT(11*53))</f>
        <v>0.40204588563051497</v>
      </c>
      <c r="G252" s="40">
        <f t="shared" si="27"/>
        <v>1.6265591772076152E-3</v>
      </c>
      <c r="I252" s="3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40">
        <f t="shared" si="26"/>
        <v>247.17816217854545</v>
      </c>
      <c r="F253" s="40">
        <f t="shared" si="33"/>
        <v>0.40480606329749613</v>
      </c>
      <c r="G253" s="40">
        <f t="shared" si="27"/>
        <v>1.6377096573972037E-3</v>
      </c>
      <c r="I253" s="3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40">
        <f t="shared" si="26"/>
        <v>247.16459442791219</v>
      </c>
      <c r="F254" s="40">
        <f t="shared" si="33"/>
        <v>0.4068728038615127</v>
      </c>
      <c r="G254" s="40">
        <f t="shared" si="27"/>
        <v>1.6461613557688614E-3</v>
      </c>
      <c r="I254" s="3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40">
        <f t="shared" si="26"/>
        <v>247.08575786621458</v>
      </c>
      <c r="F255" s="40">
        <f t="shared" si="33"/>
        <v>0.40969283445626037</v>
      </c>
      <c r="G255" s="40">
        <f t="shared" si="27"/>
        <v>1.6580997544912723E-3</v>
      </c>
      <c r="I255" s="3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40">
        <f t="shared" si="26"/>
        <v>247.02373189260402</v>
      </c>
      <c r="F256" s="40">
        <f t="shared" si="33"/>
        <v>0.41232526329198338</v>
      </c>
      <c r="G256" s="40">
        <f t="shared" si="27"/>
        <v>1.6691726747584147E-3</v>
      </c>
      <c r="I256" s="3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40">
        <f t="shared" si="26"/>
        <v>246.96188604643581</v>
      </c>
      <c r="F257" s="40">
        <f t="shared" si="33"/>
        <v>0.415016044569473</v>
      </c>
      <c r="G257" s="40">
        <f t="shared" si="27"/>
        <v>1.6804862127244942E-3</v>
      </c>
      <c r="I257" s="3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40">
        <f t="shared" si="26"/>
        <v>246.85575675086466</v>
      </c>
      <c r="F258" s="40">
        <f t="shared" si="33"/>
        <v>0.41792320371899871</v>
      </c>
      <c r="G258" s="40">
        <f t="shared" si="27"/>
        <v>1.6929854471280619E-3</v>
      </c>
      <c r="I258" s="3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40">
        <f t="shared" ref="E259:E322" si="34" xml:space="preserve"> H$10/((LN(D259))^2+H$7*LN(D259)+H$4)</f>
        <v>246.74181228658134</v>
      </c>
      <c r="F259" s="40">
        <f t="shared" si="33"/>
        <v>0.42140289008452408</v>
      </c>
      <c r="G259" s="40">
        <f t="shared" si="27"/>
        <v>1.7078698019575235E-3</v>
      </c>
      <c r="I259" s="3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40">
        <f t="shared" si="34"/>
        <v>246.50728185442262</v>
      </c>
      <c r="F260" s="40">
        <f t="shared" si="33"/>
        <v>0.42548849473565054</v>
      </c>
      <c r="G260" s="40">
        <f t="shared" si="27"/>
        <v>1.7260686643201359E-3</v>
      </c>
      <c r="I260" s="3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40">
        <f t="shared" si="34"/>
        <v>246.23339377683308</v>
      </c>
      <c r="F261" s="40">
        <f xml:space="preserve"> E261^2*(2*LN(D261)+H$7)*SQRT(1/C261+1/B261)/(H$10*SQRT(11*55))</f>
        <v>0.42118678625031003</v>
      </c>
      <c r="G261" s="40">
        <f t="shared" si="27"/>
        <v>1.7105185441745614E-3</v>
      </c>
      <c r="I261" s="3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40">
        <f t="shared" si="34"/>
        <v>245.9337536359248</v>
      </c>
      <c r="F262" s="40">
        <f t="shared" ref="F262:F270" si="35" xml:space="preserve"> E262^2*(2*LN(D262)+H$7)*SQRT(1/C262+1/B262)/(H$10*SQRT(11*55))</f>
        <v>0.42505458451807743</v>
      </c>
      <c r="G262" s="40">
        <f t="shared" ref="G262:G325" si="36" xml:space="preserve"> F262/E262</f>
        <v>1.7283295937788165E-3</v>
      </c>
      <c r="I262" s="3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40">
        <f t="shared" si="34"/>
        <v>245.65192226865616</v>
      </c>
      <c r="F263" s="40">
        <f t="shared" si="35"/>
        <v>0.42929979520467176</v>
      </c>
      <c r="G263" s="40">
        <f t="shared" si="36"/>
        <v>1.7475938768969611E-3</v>
      </c>
      <c r="I263" s="3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40">
        <f t="shared" si="34"/>
        <v>245.37189647371284</v>
      </c>
      <c r="F264" s="40">
        <f t="shared" si="35"/>
        <v>0.43364589522172181</v>
      </c>
      <c r="G264" s="40">
        <f t="shared" si="36"/>
        <v>1.7673005810923384E-3</v>
      </c>
      <c r="I264" s="3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40">
        <f t="shared" si="34"/>
        <v>245.12433854588753</v>
      </c>
      <c r="F265" s="40">
        <f t="shared" si="35"/>
        <v>0.43833869162458444</v>
      </c>
      <c r="G265" s="40">
        <f t="shared" si="36"/>
        <v>1.7882299824851012E-3</v>
      </c>
      <c r="I265" s="3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40">
        <f t="shared" si="34"/>
        <v>244.88860271180693</v>
      </c>
      <c r="F266" s="40">
        <f t="shared" si="35"/>
        <v>0.44278989065107249</v>
      </c>
      <c r="G266" s="40">
        <f t="shared" si="36"/>
        <v>1.8081278007542165E-3</v>
      </c>
      <c r="I266" s="3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40">
        <f t="shared" si="34"/>
        <v>244.61303761631032</v>
      </c>
      <c r="F267" s="40">
        <f t="shared" si="35"/>
        <v>0.44689568440400701</v>
      </c>
      <c r="G267" s="40">
        <f t="shared" si="36"/>
        <v>1.8269495721033018E-3</v>
      </c>
      <c r="I267" s="3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40">
        <f t="shared" si="34"/>
        <v>244.23956519977168</v>
      </c>
      <c r="F268" s="40">
        <f t="shared" si="35"/>
        <v>0.45095086195761847</v>
      </c>
      <c r="G268" s="40">
        <f t="shared" si="36"/>
        <v>1.8463464819419031E-3</v>
      </c>
      <c r="I268" s="3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40">
        <f t="shared" si="34"/>
        <v>243.87420609812409</v>
      </c>
      <c r="F269" s="40">
        <f t="shared" si="35"/>
        <v>0.45502353702478399</v>
      </c>
      <c r="G269" s="40">
        <f t="shared" si="36"/>
        <v>1.8658124789208042E-3</v>
      </c>
      <c r="I269" s="3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40">
        <f t="shared" si="34"/>
        <v>243.52029789998826</v>
      </c>
      <c r="F270" s="40">
        <f t="shared" si="35"/>
        <v>0.45909943272789222</v>
      </c>
      <c r="G270" s="40">
        <f t="shared" si="36"/>
        <v>1.8852614615166104E-3</v>
      </c>
      <c r="I270" s="3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40">
        <f t="shared" si="34"/>
        <v>243.22260094075673</v>
      </c>
      <c r="F271" s="40">
        <f xml:space="preserve"> E271^2*(2*LN(D271)+H$7)*SQRT(1/C271+1/B271)/(H$10*SQRT(11*57))</f>
        <v>0.45482600362418746</v>
      </c>
      <c r="G271" s="40">
        <f t="shared" si="36"/>
        <v>1.8699989304652338E-3</v>
      </c>
      <c r="I271" s="3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40">
        <f t="shared" si="34"/>
        <v>242.97524082585244</v>
      </c>
      <c r="F272" s="40">
        <f t="shared" ref="F272:F280" si="37" xml:space="preserve"> E272^2*(2*LN(D272)+H$7)*SQRT(1/C272+1/B272)/(H$10*SQRT(11*57))</f>
        <v>0.45918747049217801</v>
      </c>
      <c r="G272" s="40">
        <f t="shared" si="36"/>
        <v>1.8898529287652453E-3</v>
      </c>
      <c r="I272" s="3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40">
        <f t="shared" si="34"/>
        <v>242.70765773318021</v>
      </c>
      <c r="F273" s="40">
        <f t="shared" si="37"/>
        <v>0.46410317086074582</v>
      </c>
      <c r="G273" s="40">
        <f t="shared" si="36"/>
        <v>1.9121900610608502E-3</v>
      </c>
      <c r="I273" s="3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40">
        <f t="shared" si="34"/>
        <v>242.39568089806474</v>
      </c>
      <c r="F274" s="40">
        <f t="shared" si="37"/>
        <v>0.46857824208713283</v>
      </c>
      <c r="G274" s="40">
        <f t="shared" si="36"/>
        <v>1.9331130008219297E-3</v>
      </c>
      <c r="I274" s="3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40">
        <f t="shared" si="34"/>
        <v>242.09860226484443</v>
      </c>
      <c r="F275" s="40">
        <f t="shared" si="37"/>
        <v>0.47289268415467817</v>
      </c>
      <c r="G275" s="40">
        <f t="shared" si="36"/>
        <v>1.953306131182682E-3</v>
      </c>
      <c r="I275" s="3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40">
        <f t="shared" si="34"/>
        <v>241.79249450597112</v>
      </c>
      <c r="F276" s="40">
        <f t="shared" si="37"/>
        <v>0.47755955033363595</v>
      </c>
      <c r="G276" s="40">
        <f t="shared" si="36"/>
        <v>1.9750801252511273E-3</v>
      </c>
      <c r="I276" s="3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40">
        <f t="shared" si="34"/>
        <v>241.46529485240987</v>
      </c>
      <c r="F277" s="40">
        <f t="shared" si="37"/>
        <v>0.48173204387974405</v>
      </c>
      <c r="G277" s="40">
        <f t="shared" si="36"/>
        <v>1.9950363640215533E-3</v>
      </c>
      <c r="I277" s="3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40">
        <f t="shared" si="34"/>
        <v>241.16823949536428</v>
      </c>
      <c r="F278" s="40">
        <f t="shared" si="37"/>
        <v>0.48609658518529975</v>
      </c>
      <c r="G278" s="40">
        <f t="shared" si="36"/>
        <v>2.0155912163327934E-3</v>
      </c>
      <c r="I278" s="3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40">
        <f t="shared" si="34"/>
        <v>240.98598702489147</v>
      </c>
      <c r="F279" s="40">
        <f t="shared" si="37"/>
        <v>0.48998810410028731</v>
      </c>
      <c r="G279" s="40">
        <f t="shared" si="36"/>
        <v>2.0332638845497533E-3</v>
      </c>
      <c r="I279" s="3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40">
        <f t="shared" si="34"/>
        <v>240.83655568964446</v>
      </c>
      <c r="F280" s="40">
        <f t="shared" si="37"/>
        <v>0.49291824360666031</v>
      </c>
      <c r="G280" s="40">
        <f t="shared" si="36"/>
        <v>2.0466919658237537E-3</v>
      </c>
      <c r="I280" s="3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40">
        <f t="shared" si="34"/>
        <v>240.71380775293227</v>
      </c>
      <c r="F281" s="40">
        <f xml:space="preserve"> E281^2*(2*LN(D281)+H$7)*SQRT(1/C281+1/B281)/(H$10*SQRT(11*59))</f>
        <v>0.48755377178515169</v>
      </c>
      <c r="G281" s="40">
        <f t="shared" si="36"/>
        <v>2.0254499579250352E-3</v>
      </c>
      <c r="I281" s="3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40">
        <f t="shared" si="34"/>
        <v>240.61381251150846</v>
      </c>
      <c r="F282" s="40">
        <f t="shared" ref="F282:F290" si="38" xml:space="preserve"> E282^2*(2*LN(D282)+H$7)*SQRT(1/C282+1/B282)/(H$10*SQRT(11*59))</f>
        <v>0.49134713125080187</v>
      </c>
      <c r="G282" s="40">
        <f t="shared" si="36"/>
        <v>2.0420570461943074E-3</v>
      </c>
      <c r="I282" s="3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40">
        <f t="shared" si="34"/>
        <v>240.47544677540591</v>
      </c>
      <c r="F283" s="40">
        <f t="shared" si="38"/>
        <v>0.49499508010592919</v>
      </c>
      <c r="G283" s="40">
        <f t="shared" si="36"/>
        <v>2.0584017484672106E-3</v>
      </c>
      <c r="I283" s="3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40">
        <f t="shared" si="34"/>
        <v>240.33827343266015</v>
      </c>
      <c r="F284" s="40">
        <f t="shared" si="38"/>
        <v>0.49810414594112568</v>
      </c>
      <c r="G284" s="40">
        <f t="shared" si="36"/>
        <v>2.0725127913540095E-3</v>
      </c>
      <c r="I284" s="3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40">
        <f t="shared" si="34"/>
        <v>240.2495112520422</v>
      </c>
      <c r="F285" s="40">
        <f t="shared" si="38"/>
        <v>0.50100814294756046</v>
      </c>
      <c r="G285" s="40">
        <f t="shared" si="36"/>
        <v>2.0853659195250568E-3</v>
      </c>
      <c r="I285" s="3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40">
        <f t="shared" si="34"/>
        <v>240.08912187252398</v>
      </c>
      <c r="F286" s="40">
        <f t="shared" si="38"/>
        <v>0.50442723254202071</v>
      </c>
      <c r="G286" s="40">
        <f t="shared" si="36"/>
        <v>2.1009999478853849E-3</v>
      </c>
      <c r="I286" s="3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40">
        <f t="shared" si="34"/>
        <v>239.91249601099418</v>
      </c>
      <c r="F287" s="40">
        <f t="shared" si="38"/>
        <v>0.50815969049433651</v>
      </c>
      <c r="G287" s="40">
        <f t="shared" si="36"/>
        <v>2.1181043044587794E-3</v>
      </c>
      <c r="I287" s="3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40">
        <f t="shared" si="34"/>
        <v>239.76512879829482</v>
      </c>
      <c r="F288" s="40">
        <f t="shared" si="38"/>
        <v>0.51183329983552117</v>
      </c>
      <c r="G288" s="40">
        <f t="shared" si="36"/>
        <v>2.1347278580535656E-3</v>
      </c>
      <c r="I288" s="3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40">
        <f t="shared" si="34"/>
        <v>239.62682786600234</v>
      </c>
      <c r="F289" s="40">
        <f t="shared" si="38"/>
        <v>0.51589757045838114</v>
      </c>
      <c r="G289" s="40">
        <f t="shared" si="36"/>
        <v>2.1529207520406164E-3</v>
      </c>
      <c r="I289" s="3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40">
        <f t="shared" si="34"/>
        <v>239.43586647912034</v>
      </c>
      <c r="F290" s="40">
        <f t="shared" si="38"/>
        <v>0.51953709907159307</v>
      </c>
      <c r="G290" s="40">
        <f t="shared" si="36"/>
        <v>2.1698382398231829E-3</v>
      </c>
      <c r="I290" s="3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40">
        <f t="shared" si="34"/>
        <v>239.18602189083836</v>
      </c>
      <c r="F291" s="40">
        <f xml:space="preserve"> E291^2*(2*LN(D291)+H$7)*SQRT(1/C291+1/B291)/(H$10*SQRT(11*61))</f>
        <v>0.51495889191427724</v>
      </c>
      <c r="G291" s="40">
        <f t="shared" si="36"/>
        <v>2.1529639894646447E-3</v>
      </c>
      <c r="I291" s="3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40">
        <f t="shared" si="34"/>
        <v>238.95585002730786</v>
      </c>
      <c r="F292" s="40">
        <f t="shared" ref="F292:F300" si="39" xml:space="preserve"> E292^2*(2*LN(D292)+H$7)*SQRT(1/C292+1/B292)/(H$10*SQRT(11*61))</f>
        <v>0.51916125818325798</v>
      </c>
      <c r="G292" s="40">
        <f t="shared" si="36"/>
        <v>2.1726241819312155E-3</v>
      </c>
      <c r="I292" s="3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40">
        <f t="shared" si="34"/>
        <v>238.68854663176035</v>
      </c>
      <c r="F293" s="40">
        <f t="shared" si="39"/>
        <v>0.52348961436665076</v>
      </c>
      <c r="G293" s="40">
        <f t="shared" si="36"/>
        <v>2.1931911763419078E-3</v>
      </c>
      <c r="I293" s="3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40">
        <f t="shared" si="34"/>
        <v>238.46771244429942</v>
      </c>
      <c r="F294" s="40">
        <f t="shared" si="39"/>
        <v>0.52717603766569587</v>
      </c>
      <c r="G294" s="40">
        <f t="shared" si="36"/>
        <v>2.2106809859587682E-3</v>
      </c>
      <c r="I294" s="3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40">
        <f t="shared" si="34"/>
        <v>238.25140156018239</v>
      </c>
      <c r="F295" s="40">
        <f t="shared" si="39"/>
        <v>0.53143977742982484</v>
      </c>
      <c r="G295" s="40">
        <f t="shared" si="36"/>
        <v>2.2305840551186977E-3</v>
      </c>
      <c r="I295" s="3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40">
        <f t="shared" si="34"/>
        <v>237.98448153230757</v>
      </c>
      <c r="F296" s="40">
        <f t="shared" si="39"/>
        <v>0.53634936272940392</v>
      </c>
      <c r="G296" s="40">
        <f t="shared" si="36"/>
        <v>2.2537157014441375E-3</v>
      </c>
      <c r="I296" s="3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40">
        <f t="shared" si="34"/>
        <v>237.75317216034952</v>
      </c>
      <c r="F297" s="40">
        <f t="shared" si="39"/>
        <v>0.53983138386405471</v>
      </c>
      <c r="G297" s="40">
        <f t="shared" si="36"/>
        <v>2.2705538645767151E-3</v>
      </c>
      <c r="I297" s="3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40">
        <f t="shared" si="34"/>
        <v>237.53218956895685</v>
      </c>
      <c r="F298" s="40">
        <f t="shared" si="39"/>
        <v>0.54461415577282679</v>
      </c>
      <c r="G298" s="40">
        <f t="shared" si="36"/>
        <v>2.2928014799220397E-3</v>
      </c>
      <c r="I298" s="3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40">
        <f t="shared" si="34"/>
        <v>237.34976533136279</v>
      </c>
      <c r="F299" s="40">
        <f t="shared" si="39"/>
        <v>0.54816595729899253</v>
      </c>
      <c r="G299" s="40">
        <f t="shared" si="36"/>
        <v>2.309528119961277E-3</v>
      </c>
      <c r="I299" s="3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40">
        <f t="shared" si="34"/>
        <v>237.14829013721734</v>
      </c>
      <c r="F300" s="40">
        <f t="shared" si="39"/>
        <v>0.55240751201141902</v>
      </c>
      <c r="G300" s="40">
        <f t="shared" si="36"/>
        <v>2.3293759010102424E-3</v>
      </c>
      <c r="I300" s="3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47">
        <f t="shared" si="34"/>
        <v>236.95848310163791</v>
      </c>
      <c r="F301" s="47">
        <f xml:space="preserve"> E301^2*(2*LN(D301)+H$7)*SQRT(1/C301+1/B301)/(H$10*SQRT(11*63))</f>
        <v>0.54734704591813566</v>
      </c>
      <c r="G301" s="47">
        <f t="shared" si="36"/>
        <v>2.3098858447847324E-3</v>
      </c>
      <c r="H301" s="48"/>
      <c r="I301" s="37"/>
      <c r="J301" s="38"/>
      <c r="K301" s="25"/>
      <c r="L301" s="25"/>
      <c r="M301" s="22"/>
      <c r="N301" s="22"/>
      <c r="P301" s="41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40">
        <f t="shared" si="34"/>
        <v>236.81574557092344</v>
      </c>
      <c r="F302" s="40">
        <f t="shared" ref="F302:F310" si="40" xml:space="preserve"> E302^2*(2*LN(D302)+H$7)*SQRT(1/C302+1/B302)/(H$10*SQRT(11*63))</f>
        <v>0.55080176464272046</v>
      </c>
      <c r="G302" s="40">
        <f t="shared" si="36"/>
        <v>2.325866311443223E-3</v>
      </c>
      <c r="I302" s="3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40">
        <f t="shared" si="34"/>
        <v>236.62002627637216</v>
      </c>
      <c r="F303" s="40">
        <f t="shared" si="40"/>
        <v>0.55516186766696296</v>
      </c>
      <c r="G303" s="40">
        <f t="shared" si="36"/>
        <v>2.3462167442181497E-3</v>
      </c>
      <c r="I303" s="3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40">
        <f t="shared" si="34"/>
        <v>236.43991979047559</v>
      </c>
      <c r="F304" s="40">
        <f t="shared" si="40"/>
        <v>0.5582349089131593</v>
      </c>
      <c r="G304" s="40">
        <f t="shared" si="36"/>
        <v>2.3610010924037137E-3</v>
      </c>
      <c r="I304" s="3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40">
        <f t="shared" si="34"/>
        <v>236.20410959204628</v>
      </c>
      <c r="F305" s="40">
        <f t="shared" si="40"/>
        <v>0.56243094249802583</v>
      </c>
      <c r="G305" s="40">
        <f t="shared" si="36"/>
        <v>2.3811225954934218E-3</v>
      </c>
      <c r="I305" s="3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40">
        <f t="shared" si="34"/>
        <v>235.96006531869469</v>
      </c>
      <c r="F306" s="40">
        <f t="shared" si="40"/>
        <v>0.56656448928896919</v>
      </c>
      <c r="G306" s="40">
        <f t="shared" si="36"/>
        <v>2.4011032906087323E-3</v>
      </c>
      <c r="I306" s="3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40">
        <f t="shared" si="34"/>
        <v>235.72651808546902</v>
      </c>
      <c r="F307" s="40">
        <f t="shared" si="40"/>
        <v>0.5707122843011041</v>
      </c>
      <c r="G307" s="40">
        <f t="shared" si="36"/>
        <v>2.4210779887487116E-3</v>
      </c>
      <c r="I307" s="3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40">
        <f t="shared" si="34"/>
        <v>235.43300694395387</v>
      </c>
      <c r="F308" s="40">
        <f t="shared" si="40"/>
        <v>0.5757646600944144</v>
      </c>
      <c r="G308" s="40">
        <f t="shared" si="36"/>
        <v>2.445556243655667E-3</v>
      </c>
      <c r="I308" s="3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40">
        <f t="shared" si="34"/>
        <v>235.19519436817311</v>
      </c>
      <c r="F309" s="40">
        <f t="shared" si="40"/>
        <v>0.58012761755871911</v>
      </c>
      <c r="G309" s="40">
        <f t="shared" si="36"/>
        <v>2.4665793836356662E-3</v>
      </c>
      <c r="I309" s="3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40">
        <f t="shared" si="34"/>
        <v>234.90621809616258</v>
      </c>
      <c r="F310" s="40">
        <f t="shared" si="40"/>
        <v>0.58512887141254843</v>
      </c>
      <c r="G310" s="40">
        <f t="shared" si="36"/>
        <v>2.4909041410432851E-3</v>
      </c>
      <c r="I310" s="3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40">
        <f t="shared" si="34"/>
        <v>234.60996718725124</v>
      </c>
      <c r="F311" s="40">
        <f xml:space="preserve"> E311^2*(2*LN(D311)+H$7)*SQRT(1/C311+1/B311)/(H$10*SQRT(11*65))</f>
        <v>0.58043157745919394</v>
      </c>
      <c r="G311" s="40">
        <f t="shared" si="36"/>
        <v>2.4740277849999832E-3</v>
      </c>
      <c r="I311" s="3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40">
        <f t="shared" si="34"/>
        <v>234.30688792434469</v>
      </c>
      <c r="F312" s="40">
        <f t="shared" ref="F312:F320" si="41" xml:space="preserve"> E312^2*(2*LN(D312)+H$7)*SQRT(1/C312+1/B312)/(H$10*SQRT(11*65))</f>
        <v>0.58517836605708784</v>
      </c>
      <c r="G312" s="40">
        <f t="shared" si="36"/>
        <v>2.4974868269601871E-3</v>
      </c>
      <c r="I312" s="3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40">
        <f t="shared" si="34"/>
        <v>234.00025393748783</v>
      </c>
      <c r="F313" s="40">
        <f t="shared" si="41"/>
        <v>0.59075363208491705</v>
      </c>
      <c r="G313" s="40">
        <f t="shared" si="36"/>
        <v>2.524585431615533E-3</v>
      </c>
      <c r="I313" s="3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40">
        <f t="shared" si="34"/>
        <v>233.72908096693152</v>
      </c>
      <c r="F314" s="40">
        <f t="shared" si="41"/>
        <v>0.59404035505815167</v>
      </c>
      <c r="G314" s="40">
        <f t="shared" si="36"/>
        <v>2.5415765663417715E-3</v>
      </c>
      <c r="I314" s="3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40">
        <f t="shared" si="34"/>
        <v>233.4244414773062</v>
      </c>
      <c r="F315" s="40">
        <f t="shared" si="41"/>
        <v>0.59871164064090598</v>
      </c>
      <c r="G315" s="40">
        <f t="shared" si="36"/>
        <v>2.5649055293942447E-3</v>
      </c>
      <c r="I315" s="3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40">
        <f t="shared" si="34"/>
        <v>233.16565878983371</v>
      </c>
      <c r="F316" s="40">
        <f t="shared" si="41"/>
        <v>0.60349051409998222</v>
      </c>
      <c r="G316" s="40">
        <f t="shared" si="36"/>
        <v>2.5882478458971723E-3</v>
      </c>
      <c r="I316" s="3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40">
        <f t="shared" si="34"/>
        <v>232.93477084430091</v>
      </c>
      <c r="F317" s="40">
        <f t="shared" si="41"/>
        <v>0.60788412600427688</v>
      </c>
      <c r="G317" s="40">
        <f t="shared" si="36"/>
        <v>2.6096753344334363E-3</v>
      </c>
      <c r="I317" s="3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40">
        <f t="shared" si="34"/>
        <v>232.70523006833042</v>
      </c>
      <c r="F318" s="40">
        <f t="shared" si="41"/>
        <v>0.61166490273915253</v>
      </c>
      <c r="G318" s="40">
        <f t="shared" si="36"/>
        <v>2.6284965858289744E-3</v>
      </c>
      <c r="I318" s="3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40">
        <f t="shared" si="34"/>
        <v>232.54582945019325</v>
      </c>
      <c r="F319" s="40">
        <f t="shared" si="41"/>
        <v>0.61536804510274346</v>
      </c>
      <c r="G319" s="40">
        <f t="shared" si="36"/>
        <v>2.6462226674099231E-3</v>
      </c>
      <c r="I319" s="3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40">
        <f t="shared" si="34"/>
        <v>232.34135924552299</v>
      </c>
      <c r="F320" s="40">
        <f t="shared" si="41"/>
        <v>0.62023106936615802</v>
      </c>
      <c r="G320" s="40">
        <f t="shared" si="36"/>
        <v>2.6694819698921484E-3</v>
      </c>
      <c r="I320" s="3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40">
        <f t="shared" si="34"/>
        <v>232.18724806005349</v>
      </c>
      <c r="F321" s="40">
        <f xml:space="preserve"> E321^2*(2*LN(D321)+H$7)*SQRT(1/C321+1/B321)/(H$10*SQRT(11*67))</f>
        <v>0.61415892265909022</v>
      </c>
      <c r="G321" s="40">
        <f t="shared" si="36"/>
        <v>2.6451018640792994E-3</v>
      </c>
      <c r="I321" s="3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40">
        <f t="shared" si="34"/>
        <v>232.07842993069576</v>
      </c>
      <c r="F322" s="40">
        <f t="shared" ref="F322:F330" si="42" xml:space="preserve"> E322^2*(2*LN(D322)+H$7)*SQRT(1/C322+1/B322)/(H$10*SQRT(11*67))</f>
        <v>0.617945586839723</v>
      </c>
      <c r="G322" s="40">
        <f t="shared" si="36"/>
        <v>2.662658425534232E-3</v>
      </c>
      <c r="I322" s="3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40">
        <f t="shared" ref="E323:E386" si="43" xml:space="preserve"> H$10/((LN(D323))^2+H$7*LN(D323)+H$4)</f>
        <v>231.92312667246702</v>
      </c>
      <c r="F323" s="40">
        <f t="shared" si="42"/>
        <v>0.62185223185095129</v>
      </c>
      <c r="G323" s="40">
        <f t="shared" si="36"/>
        <v>2.6812859966706161E-3</v>
      </c>
      <c r="I323" s="3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40">
        <f t="shared" si="43"/>
        <v>231.72600592682488</v>
      </c>
      <c r="F324" s="40">
        <f t="shared" si="42"/>
        <v>0.62549829847465455</v>
      </c>
      <c r="G324" s="40">
        <f t="shared" si="36"/>
        <v>2.6993012543968685E-3</v>
      </c>
      <c r="I324" s="3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40">
        <f t="shared" si="43"/>
        <v>231.50641148753556</v>
      </c>
      <c r="F325" s="40">
        <f t="shared" si="42"/>
        <v>0.62965803173532453</v>
      </c>
      <c r="G325" s="40">
        <f t="shared" si="36"/>
        <v>2.7198297778859818E-3</v>
      </c>
      <c r="I325" s="3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40">
        <f t="shared" si="43"/>
        <v>231.41630080201554</v>
      </c>
      <c r="F326" s="40">
        <f t="shared" si="42"/>
        <v>0.63330512622512669</v>
      </c>
      <c r="G326" s="40">
        <f t="shared" ref="G326:G389" si="44" xml:space="preserve"> F326/E326</f>
        <v>2.7366487323074989E-3</v>
      </c>
      <c r="I326" s="3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40">
        <f t="shared" si="43"/>
        <v>231.31223764959068</v>
      </c>
      <c r="F327" s="40">
        <f t="shared" si="42"/>
        <v>0.63673031352656995</v>
      </c>
      <c r="G327" s="40">
        <f t="shared" si="44"/>
        <v>2.7526875361049306E-3</v>
      </c>
      <c r="I327" s="3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40">
        <f t="shared" si="43"/>
        <v>231.18981087350915</v>
      </c>
      <c r="F328" s="40">
        <f t="shared" si="42"/>
        <v>0.64175449820648844</v>
      </c>
      <c r="G328" s="40">
        <f t="shared" si="44"/>
        <v>2.7758770846419848E-3</v>
      </c>
      <c r="I328" s="3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40">
        <f t="shared" si="43"/>
        <v>231.06189676359747</v>
      </c>
      <c r="F329" s="40">
        <f t="shared" si="42"/>
        <v>0.6464049466383297</v>
      </c>
      <c r="G329" s="40">
        <f t="shared" si="44"/>
        <v>2.7975402075906754E-3</v>
      </c>
      <c r="I329" s="3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40">
        <f t="shared" si="43"/>
        <v>230.88995399276197</v>
      </c>
      <c r="F330" s="40">
        <f t="shared" si="42"/>
        <v>0.65088175764915901</v>
      </c>
      <c r="G330" s="40">
        <f t="shared" si="44"/>
        <v>2.8190128950762541E-3</v>
      </c>
      <c r="I330" s="3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40">
        <f t="shared" si="43"/>
        <v>230.76145912229862</v>
      </c>
      <c r="F331" s="40">
        <f xml:space="preserve"> E331^2*(2*LN(D331)+H$7)*SQRT(1/C331+1/B331)/(H$10*SQRT(11*69))</f>
        <v>0.64329314651680203</v>
      </c>
      <c r="G331" s="40">
        <f t="shared" si="44"/>
        <v>2.7876975165765029E-3</v>
      </c>
      <c r="I331" s="3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40">
        <f t="shared" si="43"/>
        <v>230.64250749559778</v>
      </c>
      <c r="F332" s="40">
        <f t="shared" ref="F332:F340" si="45" xml:space="preserve"> E332^2*(2*LN(D332)+H$7)*SQRT(1/C332+1/B332)/(H$10*SQRT(11*69))</f>
        <v>0.64786856148398431</v>
      </c>
      <c r="G332" s="40">
        <f t="shared" si="44"/>
        <v>2.8089729361633394E-3</v>
      </c>
      <c r="I332" s="3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40">
        <f t="shared" si="43"/>
        <v>230.52671521045829</v>
      </c>
      <c r="F333" s="40">
        <f t="shared" si="45"/>
        <v>0.65216910680252438</v>
      </c>
      <c r="G333" s="40">
        <f t="shared" si="44"/>
        <v>2.8290391688751979E-3</v>
      </c>
      <c r="I333" s="3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40">
        <f t="shared" si="43"/>
        <v>230.47963728654577</v>
      </c>
      <c r="F334" s="40">
        <f t="shared" si="45"/>
        <v>0.65643634233412584</v>
      </c>
      <c r="G334" s="40">
        <f t="shared" si="44"/>
        <v>2.8481316183173516E-3</v>
      </c>
      <c r="I334" s="3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40">
        <f t="shared" si="43"/>
        <v>230.47738799988906</v>
      </c>
      <c r="F335" s="40">
        <f t="shared" si="45"/>
        <v>0.66085772534233722</v>
      </c>
      <c r="G335" s="40">
        <f t="shared" si="44"/>
        <v>2.8673430008789207E-3</v>
      </c>
      <c r="I335" s="3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40">
        <f t="shared" si="43"/>
        <v>230.50091971444374</v>
      </c>
      <c r="F336" s="40">
        <f t="shared" si="45"/>
        <v>0.66366034728558743</v>
      </c>
      <c r="G336" s="40">
        <f t="shared" si="44"/>
        <v>2.8792091073118649E-3</v>
      </c>
      <c r="I336" s="3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40">
        <f t="shared" si="43"/>
        <v>230.51331313210432</v>
      </c>
      <c r="F337" s="40">
        <f t="shared" si="45"/>
        <v>0.66644859362829167</v>
      </c>
      <c r="G337" s="40">
        <f t="shared" si="44"/>
        <v>2.8911501230575705E-3</v>
      </c>
      <c r="I337" s="3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40">
        <f t="shared" si="43"/>
        <v>230.55062663681031</v>
      </c>
      <c r="F338" s="40">
        <f t="shared" si="45"/>
        <v>0.66973079528792656</v>
      </c>
      <c r="G338" s="40">
        <f t="shared" si="44"/>
        <v>2.90491856412502E-3</v>
      </c>
      <c r="I338" s="3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40">
        <f t="shared" si="43"/>
        <v>230.56520594553814</v>
      </c>
      <c r="F339" s="40">
        <f t="shared" si="45"/>
        <v>0.67289662282981877</v>
      </c>
      <c r="G339" s="40">
        <f t="shared" si="44"/>
        <v>2.9184656031264484E-3</v>
      </c>
      <c r="I339" s="3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40">
        <f t="shared" si="43"/>
        <v>230.60427011115615</v>
      </c>
      <c r="F340" s="40">
        <f t="shared" si="45"/>
        <v>0.67603421472528169</v>
      </c>
      <c r="G340" s="40">
        <f t="shared" si="44"/>
        <v>2.9315771750428508E-3</v>
      </c>
      <c r="I340" s="3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40">
        <f t="shared" si="43"/>
        <v>230.62926235188201</v>
      </c>
      <c r="F341" s="40">
        <f xml:space="preserve"> E341^2*(2*LN(D341)+H$7)*SQRT(1/C341+1/B341)/(H$10*SQRT(11*71))</f>
        <v>0.66934490331706697</v>
      </c>
      <c r="G341" s="40">
        <f t="shared" si="44"/>
        <v>2.902254885140359E-3</v>
      </c>
      <c r="I341" s="3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40">
        <f t="shared" si="43"/>
        <v>230.63506062586731</v>
      </c>
      <c r="F342" s="40">
        <f t="shared" ref="F342:F350" si="46" xml:space="preserve"> E342^2*(2*LN(D342)+H$7)*SQRT(1/C342+1/B342)/(H$10*SQRT(11*71))</f>
        <v>0.67172908496840755</v>
      </c>
      <c r="G342" s="40">
        <f t="shared" si="44"/>
        <v>2.9125193851514027E-3</v>
      </c>
      <c r="I342" s="3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40">
        <f t="shared" si="43"/>
        <v>230.54272465153096</v>
      </c>
      <c r="F343" s="40">
        <f t="shared" si="46"/>
        <v>0.67566931811711706</v>
      </c>
      <c r="G343" s="40">
        <f t="shared" si="44"/>
        <v>2.9307770138415866E-3</v>
      </c>
      <c r="I343" s="3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40">
        <f t="shared" si="43"/>
        <v>230.44043871727973</v>
      </c>
      <c r="F344" s="40">
        <f t="shared" si="46"/>
        <v>0.68061572108490509</v>
      </c>
      <c r="G344" s="40">
        <f t="shared" si="44"/>
        <v>2.9535428975637889E-3</v>
      </c>
      <c r="I344" s="3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40">
        <f t="shared" si="43"/>
        <v>230.29719933503711</v>
      </c>
      <c r="F345" s="40">
        <f t="shared" si="46"/>
        <v>0.68457074282335051</v>
      </c>
      <c r="G345" s="40">
        <f t="shared" si="44"/>
        <v>2.9725534865382135E-3</v>
      </c>
      <c r="I345" s="3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40">
        <f t="shared" si="43"/>
        <v>230.15832509877268</v>
      </c>
      <c r="F346" s="40">
        <f t="shared" si="46"/>
        <v>0.68965805382716705</v>
      </c>
      <c r="G346" s="40">
        <f t="shared" si="44"/>
        <v>2.9964506108184426E-3</v>
      </c>
      <c r="I346" s="3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40">
        <f t="shared" si="43"/>
        <v>230.00188629916195</v>
      </c>
      <c r="F347" s="40">
        <f t="shared" si="46"/>
        <v>0.69350361532920179</v>
      </c>
      <c r="G347" s="40">
        <f t="shared" si="44"/>
        <v>3.015208381496342E-3</v>
      </c>
      <c r="I347" s="3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40">
        <f t="shared" si="43"/>
        <v>229.79343946509971</v>
      </c>
      <c r="F348" s="40">
        <f t="shared" si="46"/>
        <v>0.69867563374686137</v>
      </c>
      <c r="G348" s="40">
        <f t="shared" si="44"/>
        <v>3.0404507429507097E-3</v>
      </c>
      <c r="I348" s="3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40">
        <f t="shared" si="43"/>
        <v>229.58731665692378</v>
      </c>
      <c r="F349" s="40">
        <f t="shared" si="46"/>
        <v>0.70213952368187482</v>
      </c>
      <c r="G349" s="40">
        <f t="shared" si="44"/>
        <v>3.0582679126438584E-3</v>
      </c>
      <c r="I349" s="3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40">
        <f t="shared" si="43"/>
        <v>229.47472984956448</v>
      </c>
      <c r="F350" s="40">
        <f t="shared" si="46"/>
        <v>0.70707890168111454</v>
      </c>
      <c r="G350" s="40">
        <f t="shared" si="44"/>
        <v>3.0812930998748772E-3</v>
      </c>
      <c r="I350" s="3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40">
        <f t="shared" si="43"/>
        <v>229.26414396345155</v>
      </c>
      <c r="F351" s="40">
        <f xml:space="preserve"> E351^2*(2*LN(D351)+H$7)*SQRT(1/C351+1/B351)/(H$10*SQRT(11*73))</f>
        <v>0.70087135009517898</v>
      </c>
      <c r="G351" s="40">
        <f t="shared" si="44"/>
        <v>3.0570473776610676E-3</v>
      </c>
      <c r="I351" s="3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40">
        <f t="shared" si="43"/>
        <v>229.16527879825392</v>
      </c>
      <c r="F352" s="40">
        <f t="shared" ref="F352:F360" si="47" xml:space="preserve"> E352^2*(2*LN(D352)+H$7)*SQRT(1/C352+1/B352)/(H$10*SQRT(11*73))</f>
        <v>0.70479667728276607</v>
      </c>
      <c r="G352" s="40">
        <f t="shared" si="44"/>
        <v>3.0754950356298746E-3</v>
      </c>
      <c r="I352" s="3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40">
        <f t="shared" si="43"/>
        <v>229.02794811108646</v>
      </c>
      <c r="F353" s="40">
        <f t="shared" si="47"/>
        <v>0.70872113767374301</v>
      </c>
      <c r="G353" s="40">
        <f t="shared" si="44"/>
        <v>3.0944744670636827E-3</v>
      </c>
      <c r="I353" s="3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40">
        <f t="shared" si="43"/>
        <v>229.01705647361479</v>
      </c>
      <c r="F354" s="40">
        <f t="shared" si="47"/>
        <v>0.71225365673669638</v>
      </c>
      <c r="G354" s="40">
        <f t="shared" si="44"/>
        <v>3.1100463332466052E-3</v>
      </c>
      <c r="I354" s="3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40">
        <f t="shared" si="43"/>
        <v>229.00281566842025</v>
      </c>
      <c r="F355" s="40">
        <f t="shared" si="47"/>
        <v>0.71482600310854805</v>
      </c>
      <c r="G355" s="40">
        <f t="shared" si="44"/>
        <v>3.1214725505539858E-3</v>
      </c>
      <c r="I355" s="3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40">
        <f t="shared" si="43"/>
        <v>229.00571146563618</v>
      </c>
      <c r="F356" s="40">
        <f t="shared" si="47"/>
        <v>0.72025631446221894</v>
      </c>
      <c r="G356" s="40">
        <f t="shared" si="44"/>
        <v>3.1451456378645743E-3</v>
      </c>
      <c r="I356" s="3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40">
        <f t="shared" si="43"/>
        <v>229.00225057937612</v>
      </c>
      <c r="F357" s="40">
        <f t="shared" si="47"/>
        <v>0.72297535745619634</v>
      </c>
      <c r="G357" s="40">
        <f t="shared" si="44"/>
        <v>3.1570666036122674E-3</v>
      </c>
      <c r="I357" s="3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40">
        <f t="shared" si="43"/>
        <v>228.9462470542324</v>
      </c>
      <c r="F358" s="40">
        <f t="shared" si="47"/>
        <v>0.72749980608556231</v>
      </c>
      <c r="G358" s="40">
        <f t="shared" si="44"/>
        <v>3.177600923561911E-3</v>
      </c>
      <c r="I358" s="3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40">
        <f t="shared" si="43"/>
        <v>228.85201205301254</v>
      </c>
      <c r="F359" s="40">
        <f t="shared" si="47"/>
        <v>0.73058198145259967</v>
      </c>
      <c r="G359" s="40">
        <f t="shared" si="44"/>
        <v>3.1923773573088081E-3</v>
      </c>
      <c r="I359" s="3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40">
        <f t="shared" si="43"/>
        <v>228.69932797829026</v>
      </c>
      <c r="F360" s="40">
        <f t="shared" si="47"/>
        <v>0.7346404508754526</v>
      </c>
      <c r="G360" s="40">
        <f t="shared" si="44"/>
        <v>3.2122545237438993E-3</v>
      </c>
      <c r="I360" s="3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40">
        <f t="shared" si="43"/>
        <v>228.4983949236512</v>
      </c>
      <c r="F361" s="40">
        <f xml:space="preserve"> E361^2*(2*LN(D361)+H$7)*SQRT(1/C361+1/B361)/(H$10*SQRT(11*75))</f>
        <v>0.72887677978075538</v>
      </c>
      <c r="G361" s="40">
        <f t="shared" si="44"/>
        <v>3.1898551411019627E-3</v>
      </c>
      <c r="I361" s="3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40">
        <f t="shared" si="43"/>
        <v>228.40353545628503</v>
      </c>
      <c r="F362" s="40">
        <f t="shared" ref="F362:F370" si="48" xml:space="preserve"> E362^2*(2*LN(D362)+H$7)*SQRT(1/C362+1/B362)/(H$10*SQRT(11*75))</f>
        <v>0.73300452437070585</v>
      </c>
      <c r="G362" s="40">
        <f t="shared" si="44"/>
        <v>3.2092520936962388E-3</v>
      </c>
      <c r="I362" s="3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40">
        <f t="shared" si="43"/>
        <v>228.20021417626717</v>
      </c>
      <c r="F363" s="40">
        <f t="shared" si="48"/>
        <v>0.73875050295807643</v>
      </c>
      <c r="G363" s="40">
        <f t="shared" si="44"/>
        <v>3.2372910149306359E-3</v>
      </c>
      <c r="I363" s="3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40">
        <f t="shared" si="43"/>
        <v>227.96420216065374</v>
      </c>
      <c r="F364" s="40">
        <f t="shared" si="48"/>
        <v>0.74370968545775429</v>
      </c>
      <c r="G364" s="40">
        <f t="shared" si="44"/>
        <v>3.2623968079586374E-3</v>
      </c>
      <c r="I364" s="3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40">
        <f t="shared" si="43"/>
        <v>227.71133475834955</v>
      </c>
      <c r="F365" s="40">
        <f t="shared" si="48"/>
        <v>0.74960381509120266</v>
      </c>
      <c r="G365" s="40">
        <f t="shared" si="44"/>
        <v>3.2919038302888729E-3</v>
      </c>
      <c r="I365" s="3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40">
        <f t="shared" si="43"/>
        <v>227.44111058673303</v>
      </c>
      <c r="F366" s="40">
        <f t="shared" si="48"/>
        <v>0.75439752951741146</v>
      </c>
      <c r="G366" s="40">
        <f t="shared" si="44"/>
        <v>3.3168916893312802E-3</v>
      </c>
      <c r="I366" s="3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40">
        <f t="shared" si="43"/>
        <v>227.20798594384013</v>
      </c>
      <c r="F367" s="40">
        <f t="shared" si="48"/>
        <v>0.75854211413782824</v>
      </c>
      <c r="G367" s="40">
        <f t="shared" si="44"/>
        <v>3.3385363238302725E-3</v>
      </c>
      <c r="I367" s="3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40">
        <f t="shared" si="43"/>
        <v>226.98154427766471</v>
      </c>
      <c r="F368" s="40">
        <f t="shared" si="48"/>
        <v>0.76390875703431516</v>
      </c>
      <c r="G368" s="40">
        <f t="shared" si="44"/>
        <v>3.3655104403547088E-3</v>
      </c>
      <c r="I368" s="3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40">
        <f t="shared" si="43"/>
        <v>226.82465730579707</v>
      </c>
      <c r="F369" s="40">
        <f t="shared" si="48"/>
        <v>0.76962314604358961</v>
      </c>
      <c r="G369" s="40">
        <f t="shared" si="44"/>
        <v>3.3930312303128958E-3</v>
      </c>
      <c r="I369" s="3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40">
        <f t="shared" si="43"/>
        <v>226.72807216216097</v>
      </c>
      <c r="F370" s="40">
        <f t="shared" si="48"/>
        <v>0.77263627977567806</v>
      </c>
      <c r="G370" s="40">
        <f t="shared" si="44"/>
        <v>3.4077662832287985E-3</v>
      </c>
      <c r="I370" s="3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40">
        <f t="shared" si="43"/>
        <v>226.65786102786535</v>
      </c>
      <c r="F371" s="40">
        <f xml:space="preserve"> E371^2*(2*LN(D371)+H$7)*SQRT(1/C371+1/B371)/(H$10*SQRT(11*77))</f>
        <v>0.76593238163414257</v>
      </c>
      <c r="G371" s="40">
        <f t="shared" si="44"/>
        <v>3.3792447266586473E-3</v>
      </c>
      <c r="I371" s="3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40">
        <f t="shared" si="43"/>
        <v>226.58774631274875</v>
      </c>
      <c r="F372" s="40">
        <f t="shared" ref="F372:F380" si="49" xml:space="preserve"> E372^2*(2*LN(D372)+H$7)*SQRT(1/C372+1/B372)/(H$10*SQRT(11*77))</f>
        <v>0.76947773662856978</v>
      </c>
      <c r="G372" s="40">
        <f t="shared" si="44"/>
        <v>3.3959371111202752E-3</v>
      </c>
      <c r="I372" s="3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40">
        <f t="shared" si="43"/>
        <v>226.49358086262296</v>
      </c>
      <c r="F373" s="40">
        <f t="shared" si="49"/>
        <v>0.77321127467527262</v>
      </c>
      <c r="G373" s="40">
        <f t="shared" si="44"/>
        <v>3.4138330619809258E-3</v>
      </c>
      <c r="I373" s="3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40">
        <f t="shared" si="43"/>
        <v>226.48034458958358</v>
      </c>
      <c r="F374" s="40">
        <f t="shared" si="49"/>
        <v>0.77722815199284268</v>
      </c>
      <c r="G374" s="40">
        <f t="shared" si="44"/>
        <v>3.4317686746781354E-3</v>
      </c>
      <c r="I374" s="3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40">
        <f t="shared" si="43"/>
        <v>226.5167759626942</v>
      </c>
      <c r="F375" s="40">
        <f t="shared" si="49"/>
        <v>0.77999101358241452</v>
      </c>
      <c r="G375" s="40">
        <f t="shared" si="44"/>
        <v>3.4434138940370308E-3</v>
      </c>
      <c r="I375" s="3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40">
        <f t="shared" si="43"/>
        <v>226.47812297990558</v>
      </c>
      <c r="F376" s="40">
        <f t="shared" si="49"/>
        <v>0.78441274907220004</v>
      </c>
      <c r="G376" s="40">
        <f t="shared" si="44"/>
        <v>3.4635254776541821E-3</v>
      </c>
      <c r="I376" s="3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40">
        <f t="shared" si="43"/>
        <v>226.46526730511403</v>
      </c>
      <c r="F377" s="40">
        <f t="shared" si="49"/>
        <v>0.7878185601361567</v>
      </c>
      <c r="G377" s="40">
        <f t="shared" si="44"/>
        <v>3.4787610899941574E-3</v>
      </c>
      <c r="I377" s="3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40">
        <f t="shared" si="43"/>
        <v>226.43174685173543</v>
      </c>
      <c r="F378" s="40">
        <f t="shared" si="49"/>
        <v>0.79206623786730646</v>
      </c>
      <c r="G378" s="40">
        <f t="shared" si="44"/>
        <v>3.4980352750002904E-3</v>
      </c>
      <c r="I378" s="3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40">
        <f t="shared" si="43"/>
        <v>226.40311829070365</v>
      </c>
      <c r="F379" s="40">
        <f t="shared" si="49"/>
        <v>0.79568984063181913</v>
      </c>
      <c r="G379" s="40">
        <f t="shared" si="44"/>
        <v>3.51448269193071E-3</v>
      </c>
      <c r="I379" s="3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40">
        <f t="shared" si="43"/>
        <v>226.39203728537944</v>
      </c>
      <c r="F380" s="40">
        <f t="shared" si="49"/>
        <v>0.79964070294264011</v>
      </c>
      <c r="G380" s="40">
        <f t="shared" si="44"/>
        <v>3.5321061311650711E-3</v>
      </c>
      <c r="I380" s="3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40">
        <f t="shared" si="43"/>
        <v>226.26815011924538</v>
      </c>
      <c r="F381" s="40">
        <f xml:space="preserve"> E381^2*(2*LN(D381)+H$7)*SQRT(1/C381+1/B381)/(H$10*SQRT(11*79))</f>
        <v>0.79369230683880976</v>
      </c>
      <c r="G381" s="40">
        <f t="shared" si="44"/>
        <v>3.5077508983059557E-3</v>
      </c>
      <c r="I381" s="3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47">
        <f t="shared" si="43"/>
        <v>226.09155297723001</v>
      </c>
      <c r="F382" s="47">
        <f t="shared" ref="F382:F390" si="50" xml:space="preserve"> E382^2*(2*LN(D382)+H$7)*SQRT(1/C382+1/B382)/(H$10*SQRT(11*79))</f>
        <v>0.79822751905125033</v>
      </c>
      <c r="G382" s="47">
        <f t="shared" si="44"/>
        <v>3.5305499411189454E-3</v>
      </c>
      <c r="H382" s="48"/>
      <c r="I382" s="37"/>
      <c r="J382" s="38"/>
      <c r="K382" s="25"/>
      <c r="L382" s="25"/>
      <c r="M382" s="22"/>
      <c r="N382" s="22"/>
      <c r="P382" s="41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40">
        <f t="shared" si="43"/>
        <v>225.96169762684991</v>
      </c>
      <c r="F383" s="40">
        <f t="shared" si="50"/>
        <v>0.80221704760519807</v>
      </c>
      <c r="G383" s="40">
        <f t="shared" si="44"/>
        <v>3.5502346460946159E-3</v>
      </c>
      <c r="I383" s="3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40">
        <f t="shared" si="43"/>
        <v>225.86990530402082</v>
      </c>
      <c r="F384" s="40">
        <f t="shared" si="50"/>
        <v>0.80588481357264863</v>
      </c>
      <c r="G384" s="40">
        <f t="shared" si="44"/>
        <v>3.5679158429181962E-3</v>
      </c>
      <c r="I384" s="3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40">
        <f t="shared" si="43"/>
        <v>225.68632841714387</v>
      </c>
      <c r="F385" s="40">
        <f t="shared" si="50"/>
        <v>0.80967883858098466</v>
      </c>
      <c r="G385" s="40">
        <f t="shared" si="44"/>
        <v>3.5876290968074377E-3</v>
      </c>
      <c r="I385" s="3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40">
        <f t="shared" si="43"/>
        <v>225.49913857815685</v>
      </c>
      <c r="F386" s="40">
        <f t="shared" si="50"/>
        <v>0.81612793503605974</v>
      </c>
      <c r="G386" s="40">
        <f t="shared" si="44"/>
        <v>3.6192064421265804E-3</v>
      </c>
      <c r="I386" s="3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40">
        <f t="shared" ref="E387:E450" si="51" xml:space="preserve"> H$10/((LN(D387))^2+H$7*LN(D387)+H$4)</f>
        <v>225.364900955888</v>
      </c>
      <c r="F387" s="40">
        <f t="shared" si="50"/>
        <v>0.82249296973489727</v>
      </c>
      <c r="G387" s="40">
        <f t="shared" si="44"/>
        <v>3.6496054454188882E-3</v>
      </c>
      <c r="I387" s="3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40">
        <f t="shared" si="51"/>
        <v>225.23065965088384</v>
      </c>
      <c r="F388" s="40">
        <f t="shared" si="50"/>
        <v>0.8255146553768743</v>
      </c>
      <c r="G388" s="40">
        <f t="shared" si="44"/>
        <v>3.6651966328938241E-3</v>
      </c>
      <c r="I388" s="3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40">
        <f t="shared" si="51"/>
        <v>225.10238519599781</v>
      </c>
      <c r="F389" s="40">
        <f t="shared" si="50"/>
        <v>0.82936662447700782</v>
      </c>
      <c r="G389" s="40">
        <f t="shared" si="44"/>
        <v>3.6843973188239389E-3</v>
      </c>
      <c r="I389" s="3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40">
        <f t="shared" si="51"/>
        <v>224.93685192277334</v>
      </c>
      <c r="F390" s="40">
        <f t="shared" si="50"/>
        <v>0.83521533484288646</v>
      </c>
      <c r="G390" s="40">
        <f t="shared" ref="G390:G453" si="52" xml:space="preserve"> F390/E390</f>
        <v>3.7131102694085787E-3</v>
      </c>
      <c r="I390" s="3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40">
        <f t="shared" si="51"/>
        <v>224.75641825004209</v>
      </c>
      <c r="F391" s="40">
        <f xml:space="preserve"> E391^2*(2*LN(D391)+H$7)*SQRT(1/C391+1/B391)/(H$10*SQRT(11*81))</f>
        <v>0.82856892065475474</v>
      </c>
      <c r="G391" s="40">
        <f t="shared" si="52"/>
        <v>3.6865195090133966E-3</v>
      </c>
      <c r="I391" s="3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40">
        <f t="shared" si="51"/>
        <v>224.64979129448483</v>
      </c>
      <c r="F392" s="40">
        <f t="shared" ref="F392:F400" si="53" xml:space="preserve"> E392^2*(2*LN(D392)+H$7)*SQRT(1/C392+1/B392)/(H$10*SQRT(11*81))</f>
        <v>0.83260657884492673</v>
      </c>
      <c r="G392" s="40">
        <f t="shared" si="52"/>
        <v>3.7062423875279483E-3</v>
      </c>
      <c r="I392" s="3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40">
        <f t="shared" si="51"/>
        <v>224.57002814784741</v>
      </c>
      <c r="F393" s="40">
        <f t="shared" si="53"/>
        <v>0.83684894307028768</v>
      </c>
      <c r="G393" s="40">
        <f t="shared" si="52"/>
        <v>3.7264498293572003E-3</v>
      </c>
      <c r="I393" s="3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40">
        <f t="shared" si="51"/>
        <v>224.4420755210848</v>
      </c>
      <c r="F394" s="40">
        <f t="shared" si="53"/>
        <v>0.84122890706890474</v>
      </c>
      <c r="G394" s="40">
        <f t="shared" si="52"/>
        <v>3.7480891455660996E-3</v>
      </c>
      <c r="I394" s="3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40">
        <f t="shared" si="51"/>
        <v>224.27788113121036</v>
      </c>
      <c r="F395" s="40">
        <f t="shared" si="53"/>
        <v>0.84653187037789934</v>
      </c>
      <c r="G395" s="40">
        <f t="shared" si="52"/>
        <v>3.7744777421124679E-3</v>
      </c>
      <c r="I395" s="3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40">
        <f t="shared" si="51"/>
        <v>224.15860384001513</v>
      </c>
      <c r="F396" s="40">
        <f t="shared" si="53"/>
        <v>0.85068661511104426</v>
      </c>
      <c r="G396" s="40">
        <f t="shared" si="52"/>
        <v>3.7950210276924733E-3</v>
      </c>
      <c r="I396" s="3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40">
        <f t="shared" si="51"/>
        <v>224.02927891859389</v>
      </c>
      <c r="F397" s="40">
        <f t="shared" si="53"/>
        <v>0.85584961505161727</v>
      </c>
      <c r="G397" s="40">
        <f t="shared" si="52"/>
        <v>3.8202578662167174E-3</v>
      </c>
      <c r="I397" s="3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40">
        <f t="shared" si="51"/>
        <v>223.86498528663569</v>
      </c>
      <c r="F398" s="40">
        <f t="shared" si="53"/>
        <v>0.86159945217859013</v>
      </c>
      <c r="G398" s="40">
        <f t="shared" si="52"/>
        <v>3.8487459353029334E-3</v>
      </c>
      <c r="I398" s="3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40">
        <f t="shared" si="51"/>
        <v>223.64871293831646</v>
      </c>
      <c r="F399" s="40">
        <f t="shared" si="53"/>
        <v>0.86618471877290448</v>
      </c>
      <c r="G399" s="40">
        <f t="shared" si="52"/>
        <v>3.872969834670155E-3</v>
      </c>
      <c r="I399" s="3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40">
        <f t="shared" si="51"/>
        <v>223.40319667376312</v>
      </c>
      <c r="F400" s="40">
        <f t="shared" si="53"/>
        <v>0.87098371781677986</v>
      </c>
      <c r="G400" s="40">
        <f t="shared" si="52"/>
        <v>3.8987074974073986E-3</v>
      </c>
      <c r="I400" s="3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40">
        <f t="shared" si="51"/>
        <v>223.1647867098871</v>
      </c>
      <c r="F401" s="40">
        <f xml:space="preserve"> E401^2*(2*LN(D401)+H$7)*SQRT(1/C401+1/B401)/(H$10*SQRT(11*83))</f>
        <v>0.86492370574809685</v>
      </c>
      <c r="G401" s="40">
        <f t="shared" si="52"/>
        <v>3.8757176636137159E-3</v>
      </c>
      <c r="I401" s="3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40">
        <f t="shared" si="51"/>
        <v>222.85070310895398</v>
      </c>
      <c r="F402" s="40">
        <f t="shared" ref="F402:F410" si="54" xml:space="preserve"> E402^2*(2*LN(D402)+H$7)*SQRT(1/C402+1/B402)/(H$10*SQRT(11*83))</f>
        <v>0.87023511100857454</v>
      </c>
      <c r="G402" s="40">
        <f t="shared" si="52"/>
        <v>3.9050139796198342E-3</v>
      </c>
      <c r="I402" s="3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40">
        <f t="shared" si="51"/>
        <v>222.56172834622348</v>
      </c>
      <c r="F403" s="40">
        <f t="shared" si="54"/>
        <v>0.87580060513073454</v>
      </c>
      <c r="G403" s="40">
        <f t="shared" si="52"/>
        <v>3.9350907797063555E-3</v>
      </c>
      <c r="I403" s="3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40">
        <f t="shared" si="51"/>
        <v>222.33348587960563</v>
      </c>
      <c r="F404" s="40">
        <f t="shared" si="54"/>
        <v>0.88177826040017127</v>
      </c>
      <c r="G404" s="40">
        <f t="shared" si="52"/>
        <v>3.966016441075625E-3</v>
      </c>
      <c r="I404" s="3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40">
        <f t="shared" si="51"/>
        <v>222.11308720484226</v>
      </c>
      <c r="F405" s="40">
        <f t="shared" si="54"/>
        <v>0.88744068920808905</v>
      </c>
      <c r="G405" s="40">
        <f t="shared" si="52"/>
        <v>3.9954452948990481E-3</v>
      </c>
      <c r="I405" s="3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40">
        <f t="shared" si="51"/>
        <v>221.90620714249019</v>
      </c>
      <c r="F406" s="40">
        <f t="shared" si="54"/>
        <v>0.89291746198700017</v>
      </c>
      <c r="G406" s="40">
        <f t="shared" si="52"/>
        <v>4.0238507677869545E-3</v>
      </c>
      <c r="I406" s="3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40">
        <f t="shared" si="51"/>
        <v>221.72353620069535</v>
      </c>
      <c r="F407" s="40">
        <f t="shared" si="54"/>
        <v>0.89998046253147113</v>
      </c>
      <c r="G407" s="40">
        <f t="shared" si="52"/>
        <v>4.059020877769352E-3</v>
      </c>
      <c r="I407" s="3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40">
        <f t="shared" si="51"/>
        <v>221.5821949617013</v>
      </c>
      <c r="F408" s="40">
        <f t="shared" si="54"/>
        <v>0.9043080696404272</v>
      </c>
      <c r="G408" s="40">
        <f t="shared" si="52"/>
        <v>4.081140498661138E-3</v>
      </c>
      <c r="I408" s="3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40">
        <f t="shared" si="51"/>
        <v>221.42635252577264</v>
      </c>
      <c r="F409" s="40">
        <f t="shared" si="54"/>
        <v>0.90901558332681287</v>
      </c>
      <c r="G409" s="40">
        <f t="shared" si="52"/>
        <v>4.1052728049657469E-3</v>
      </c>
      <c r="I409" s="3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40">
        <f t="shared" si="51"/>
        <v>221.32139558131456</v>
      </c>
      <c r="F410" s="40">
        <f t="shared" si="54"/>
        <v>0.91335356356067987</v>
      </c>
      <c r="G410" s="40">
        <f t="shared" si="52"/>
        <v>4.1268200083489411E-3</v>
      </c>
      <c r="I410" s="3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40">
        <f t="shared" si="51"/>
        <v>221.23308559775973</v>
      </c>
      <c r="F411" s="40">
        <f xml:space="preserve"> E411^2*(2*LN(D411)+H$7)*SQRT(1/C411+1/B411)/(H$10*SQRT(11*85))</f>
        <v>0.9071407986606963</v>
      </c>
      <c r="G411" s="40">
        <f t="shared" si="52"/>
        <v>4.1003848778298751E-3</v>
      </c>
      <c r="I411" s="3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40">
        <f t="shared" si="51"/>
        <v>221.10307457079017</v>
      </c>
      <c r="F412" s="40">
        <f t="shared" ref="F412:F420" si="55" xml:space="preserve"> E412^2*(2*LN(D412)+H$7)*SQRT(1/C412+1/B412)/(H$10*SQRT(11*85))</f>
        <v>0.91121282425630989</v>
      </c>
      <c r="G412" s="40">
        <f t="shared" si="52"/>
        <v>4.1212128145444154E-3</v>
      </c>
      <c r="I412" s="3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40">
        <f t="shared" si="51"/>
        <v>221.00708857960237</v>
      </c>
      <c r="F413" s="40">
        <f t="shared" si="55"/>
        <v>0.91486705614976815</v>
      </c>
      <c r="G413" s="40">
        <f t="shared" si="52"/>
        <v>4.1395371615886032E-3</v>
      </c>
      <c r="I413" s="3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40">
        <f t="shared" si="51"/>
        <v>220.87226712989244</v>
      </c>
      <c r="F414" s="40">
        <f t="shared" si="55"/>
        <v>0.92073039747095642</v>
      </c>
      <c r="G414" s="40">
        <f t="shared" si="52"/>
        <v>4.1686102534977173E-3</v>
      </c>
      <c r="I414" s="3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40">
        <f t="shared" si="51"/>
        <v>220.64226586440225</v>
      </c>
      <c r="F415" s="40">
        <f t="shared" si="55"/>
        <v>0.92475214691372409</v>
      </c>
      <c r="G415" s="40">
        <f t="shared" si="52"/>
        <v>4.1911831502040465E-3</v>
      </c>
      <c r="I415" s="3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40">
        <f t="shared" si="51"/>
        <v>220.34617115306446</v>
      </c>
      <c r="F416" s="40">
        <f t="shared" si="55"/>
        <v>0.9302523301973642</v>
      </c>
      <c r="G416" s="40">
        <f t="shared" si="52"/>
        <v>4.2217766949585898E-3</v>
      </c>
      <c r="I416" s="3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40">
        <f t="shared" si="51"/>
        <v>220.03801874281058</v>
      </c>
      <c r="F417" s="40">
        <f t="shared" si="55"/>
        <v>0.93760957023364089</v>
      </c>
      <c r="G417" s="40">
        <f t="shared" si="52"/>
        <v>4.261125307302268E-3</v>
      </c>
      <c r="I417" s="3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40">
        <f t="shared" si="51"/>
        <v>219.76338985245025</v>
      </c>
      <c r="F418" s="40">
        <f t="shared" si="55"/>
        <v>0.94382892899934179</v>
      </c>
      <c r="G418" s="40">
        <f t="shared" si="52"/>
        <v>4.2947505024973961E-3</v>
      </c>
      <c r="I418" s="3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40">
        <f t="shared" si="51"/>
        <v>219.47568909599647</v>
      </c>
      <c r="F419" s="40">
        <f t="shared" si="55"/>
        <v>0.94937799034105952</v>
      </c>
      <c r="G419" s="40">
        <f t="shared" si="52"/>
        <v>4.3256635586905985E-3</v>
      </c>
      <c r="I419" s="3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40">
        <f t="shared" si="51"/>
        <v>219.20590049309965</v>
      </c>
      <c r="F420" s="40">
        <f t="shared" si="55"/>
        <v>0.9564801976798516</v>
      </c>
      <c r="G420" s="40">
        <f t="shared" si="52"/>
        <v>4.3633870964616692E-3</v>
      </c>
      <c r="I420" s="3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40">
        <f t="shared" si="51"/>
        <v>218.95652758584583</v>
      </c>
      <c r="F421" s="40">
        <f xml:space="preserve"> E421^2*(2*LN(D421)+H$7)*SQRT(1/C421+1/B421)/(H$10*SQRT(11*87))</f>
        <v>0.95166133145318055</v>
      </c>
      <c r="G421" s="40">
        <f t="shared" si="52"/>
        <v>4.3463483000298524E-3</v>
      </c>
      <c r="I421" s="3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40">
        <f t="shared" si="51"/>
        <v>218.7561482371442</v>
      </c>
      <c r="F422" s="40">
        <f t="shared" ref="F422:F430" si="56" xml:space="preserve"> E422^2*(2*LN(D422)+H$7)*SQRT(1/C422+1/B422)/(H$10*SQRT(11*87))</f>
        <v>0.95731288164769146</v>
      </c>
      <c r="G422" s="40">
        <f t="shared" si="52"/>
        <v>4.376164461489372E-3</v>
      </c>
      <c r="I422" s="3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40">
        <f t="shared" si="51"/>
        <v>218.52754300036372</v>
      </c>
      <c r="F423" s="40">
        <f t="shared" si="56"/>
        <v>0.96071687901327496</v>
      </c>
      <c r="G423" s="40">
        <f t="shared" si="52"/>
        <v>4.396319410462945E-3</v>
      </c>
      <c r="I423" s="3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40">
        <f t="shared" si="51"/>
        <v>218.3205929330488</v>
      </c>
      <c r="F424" s="40">
        <f t="shared" si="56"/>
        <v>0.9652240560222799</v>
      </c>
      <c r="G424" s="40">
        <f t="shared" si="52"/>
        <v>4.4211315252257492E-3</v>
      </c>
      <c r="I424" s="3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40">
        <f t="shared" si="51"/>
        <v>218.0655048438322</v>
      </c>
      <c r="F425" s="40">
        <f t="shared" si="56"/>
        <v>0.97048697895318214</v>
      </c>
      <c r="G425" s="40">
        <f t="shared" si="52"/>
        <v>4.4504378610830597E-3</v>
      </c>
      <c r="I425" s="3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40">
        <f t="shared" si="51"/>
        <v>217.84424742470617</v>
      </c>
      <c r="F426" s="40">
        <f t="shared" si="56"/>
        <v>0.97395471244815246</v>
      </c>
      <c r="G426" s="40">
        <f t="shared" si="52"/>
        <v>4.4708764356276237E-3</v>
      </c>
      <c r="I426" s="3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40">
        <f t="shared" si="51"/>
        <v>217.71622174039263</v>
      </c>
      <c r="F427" s="40">
        <f t="shared" si="56"/>
        <v>0.97887132614833106</v>
      </c>
      <c r="G427" s="40">
        <f t="shared" si="52"/>
        <v>4.4960881569750403E-3</v>
      </c>
      <c r="I427" s="3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40">
        <f t="shared" si="51"/>
        <v>217.548210080286</v>
      </c>
      <c r="F428" s="40">
        <f t="shared" si="56"/>
        <v>0.98702744451179236</v>
      </c>
      <c r="G428" s="40">
        <f t="shared" si="52"/>
        <v>4.5370515535270578E-3</v>
      </c>
      <c r="I428" s="3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40">
        <f t="shared" si="51"/>
        <v>217.25482966427617</v>
      </c>
      <c r="F429" s="40">
        <f t="shared" si="56"/>
        <v>0.99302740317541294</v>
      </c>
      <c r="G429" s="40">
        <f t="shared" si="52"/>
        <v>4.5707955248218777E-3</v>
      </c>
      <c r="I429" s="3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40">
        <f t="shared" si="51"/>
        <v>216.93674160501178</v>
      </c>
      <c r="F430" s="40">
        <f t="shared" si="56"/>
        <v>1.0006841340632862</v>
      </c>
      <c r="G430" s="40">
        <f t="shared" si="52"/>
        <v>4.612792312909746E-3</v>
      </c>
      <c r="I430" s="3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40">
        <f t="shared" si="51"/>
        <v>216.53406930481825</v>
      </c>
      <c r="F431" s="40">
        <f xml:space="preserve"> E431^2*(2*LN(D431)+H$7)*SQRT(1/C431+1/B431)/(H$10*SQRT(11*89))</f>
        <v>0.99555263284313422</v>
      </c>
      <c r="G431" s="40">
        <f t="shared" si="52"/>
        <v>4.5976720247273414E-3</v>
      </c>
      <c r="I431" s="3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40">
        <f t="shared" si="51"/>
        <v>216.1453452704593</v>
      </c>
      <c r="F432" s="40">
        <f t="shared" ref="F432:F440" si="57" xml:space="preserve"> E432^2*(2*LN(D432)+H$7)*SQRT(1/C432+1/B432)/(H$10*SQRT(11*89))</f>
        <v>0.9998284898051516</v>
      </c>
      <c r="G432" s="40">
        <f t="shared" si="52"/>
        <v>4.6257229761486737E-3</v>
      </c>
      <c r="I432" s="3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40">
        <f t="shared" si="51"/>
        <v>215.65148003955389</v>
      </c>
      <c r="F433" s="40">
        <f t="shared" si="57"/>
        <v>1.0070945604857406</v>
      </c>
      <c r="G433" s="40">
        <f t="shared" si="52"/>
        <v>4.6700099637666456E-3</v>
      </c>
      <c r="I433" s="3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40">
        <f t="shared" si="51"/>
        <v>215.31919208706381</v>
      </c>
      <c r="F434" s="40">
        <f t="shared" si="57"/>
        <v>1.0149427954748187</v>
      </c>
      <c r="G434" s="40">
        <f t="shared" si="52"/>
        <v>4.7136661884948413E-3</v>
      </c>
      <c r="I434" s="3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40">
        <f t="shared" si="51"/>
        <v>214.95669845283351</v>
      </c>
      <c r="F435" s="40">
        <f t="shared" si="57"/>
        <v>1.0213901793151758</v>
      </c>
      <c r="G435" s="40">
        <f t="shared" si="52"/>
        <v>4.7516089829565955E-3</v>
      </c>
      <c r="I435" s="3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40">
        <f t="shared" si="51"/>
        <v>214.63260496705229</v>
      </c>
      <c r="F436" s="40">
        <f t="shared" si="57"/>
        <v>1.0303004361939361</v>
      </c>
      <c r="G436" s="40">
        <f t="shared" si="52"/>
        <v>4.8002978687795121E-3</v>
      </c>
      <c r="I436" s="3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40">
        <f t="shared" si="51"/>
        <v>214.3379494071489</v>
      </c>
      <c r="F437" s="40">
        <f t="shared" si="57"/>
        <v>1.0345515979658519</v>
      </c>
      <c r="G437" s="40">
        <f t="shared" si="52"/>
        <v>4.8267308744316378E-3</v>
      </c>
      <c r="I437" s="3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40">
        <f t="shared" si="51"/>
        <v>214.06054377127631</v>
      </c>
      <c r="F438" s="40">
        <f t="shared" si="57"/>
        <v>1.0420673774219142</v>
      </c>
      <c r="G438" s="40">
        <f t="shared" si="52"/>
        <v>4.8680964696388102E-3</v>
      </c>
      <c r="I438" s="3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40">
        <f t="shared" si="51"/>
        <v>213.86213322075267</v>
      </c>
      <c r="F439" s="40">
        <f t="shared" si="57"/>
        <v>1.0448641159220944</v>
      </c>
      <c r="G439" s="40">
        <f t="shared" si="52"/>
        <v>4.8856901415247986E-3</v>
      </c>
      <c r="I439" s="3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40">
        <f t="shared" si="51"/>
        <v>213.71396098585618</v>
      </c>
      <c r="F440" s="40">
        <f t="shared" si="57"/>
        <v>1.050756386426134</v>
      </c>
      <c r="G440" s="40">
        <f t="shared" si="52"/>
        <v>4.9166483161840521E-3</v>
      </c>
      <c r="I440" s="3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40">
        <f t="shared" si="51"/>
        <v>213.65125247476215</v>
      </c>
      <c r="F441" s="40">
        <f xml:space="preserve"> E441^2*(2*LN(D441)+H$7)*SQRT(1/C441+1/B441)/(H$10*SQRT(11*91))</f>
        <v>1.0444412553529927</v>
      </c>
      <c r="G441" s="40">
        <f t="shared" si="52"/>
        <v>4.8885332674395102E-3</v>
      </c>
      <c r="I441" s="3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40">
        <f t="shared" si="51"/>
        <v>213.67854685444973</v>
      </c>
      <c r="F442" s="40">
        <f t="shared" ref="F442:F450" si="58" xml:space="preserve"> E442^2*(2*LN(D442)+H$7)*SQRT(1/C442+1/B442)/(H$10*SQRT(11*91))</f>
        <v>1.0499748317437341</v>
      </c>
      <c r="G442" s="40">
        <f t="shared" si="52"/>
        <v>4.9138055607376432E-3</v>
      </c>
      <c r="I442" s="3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40">
        <f t="shared" si="51"/>
        <v>213.61825896297199</v>
      </c>
      <c r="F443" s="40">
        <f t="shared" si="58"/>
        <v>1.0536910728500546</v>
      </c>
      <c r="G443" s="40">
        <f t="shared" si="52"/>
        <v>4.9325889929320065E-3</v>
      </c>
      <c r="I443" s="3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40">
        <f t="shared" si="51"/>
        <v>213.56456779402529</v>
      </c>
      <c r="F444" s="40">
        <f t="shared" si="58"/>
        <v>1.0589167889436912</v>
      </c>
      <c r="G444" s="40">
        <f t="shared" si="52"/>
        <v>4.9582980916805224E-3</v>
      </c>
      <c r="I444" s="3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40">
        <f t="shared" si="51"/>
        <v>213.37196537244961</v>
      </c>
      <c r="F445" s="40">
        <f t="shared" si="58"/>
        <v>1.0655738955892096</v>
      </c>
      <c r="G445" s="40">
        <f t="shared" si="52"/>
        <v>4.9939732885208518E-3</v>
      </c>
      <c r="I445" s="3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40">
        <f t="shared" si="51"/>
        <v>213.24086076848712</v>
      </c>
      <c r="F446" s="40">
        <f t="shared" si="58"/>
        <v>1.0677634580706685</v>
      </c>
      <c r="G446" s="40">
        <f t="shared" si="52"/>
        <v>5.0073117048140487E-3</v>
      </c>
      <c r="I446" s="3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40">
        <f t="shared" si="51"/>
        <v>213.15726965892151</v>
      </c>
      <c r="F447" s="40">
        <f t="shared" si="58"/>
        <v>1.0729007074931469</v>
      </c>
      <c r="G447" s="40">
        <f t="shared" si="52"/>
        <v>5.0333761039908385E-3</v>
      </c>
      <c r="I447" s="3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40">
        <f t="shared" si="51"/>
        <v>213.14163628224546</v>
      </c>
      <c r="F448" s="40">
        <f t="shared" si="58"/>
        <v>1.0793519862349552</v>
      </c>
      <c r="G448" s="40">
        <f t="shared" si="52"/>
        <v>5.0640128557784955E-3</v>
      </c>
      <c r="I448" s="3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40">
        <f t="shared" si="51"/>
        <v>213.0553544662599</v>
      </c>
      <c r="F449" s="40">
        <f t="shared" si="58"/>
        <v>1.08616546623108</v>
      </c>
      <c r="G449" s="40">
        <f t="shared" si="52"/>
        <v>5.0980435058865818E-3</v>
      </c>
      <c r="I449" s="3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40">
        <f t="shared" si="51"/>
        <v>212.94822388772874</v>
      </c>
      <c r="F450" s="40">
        <f t="shared" si="58"/>
        <v>1.0946068054098692</v>
      </c>
      <c r="G450" s="40">
        <f t="shared" si="52"/>
        <v>5.1402485798001836E-3</v>
      </c>
      <c r="I450" s="3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40">
        <f t="shared" ref="E451:E514" si="59" xml:space="preserve"> H$10/((LN(D451))^2+H$7*LN(D451)+H$4)</f>
        <v>212.86059500358567</v>
      </c>
      <c r="F451" s="40">
        <f xml:space="preserve"> E451^2*(2*LN(D451)+H$7)*SQRT(1/C451+1/B451)/(H$10*SQRT(11*93))</f>
        <v>1.0869371145432341</v>
      </c>
      <c r="G451" s="40">
        <f t="shared" si="52"/>
        <v>5.1063331591501213E-3</v>
      </c>
      <c r="I451" s="3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40">
        <f t="shared" si="59"/>
        <v>212.72458024573916</v>
      </c>
      <c r="F452" s="40">
        <f t="shared" ref="F452:F460" si="60" xml:space="preserve"> E452^2*(2*LN(D452)+H$7)*SQRT(1/C452+1/B452)/(H$10*SQRT(11*93))</f>
        <v>1.091730357097209</v>
      </c>
      <c r="G452" s="40">
        <f t="shared" si="52"/>
        <v>5.1321307384226281E-3</v>
      </c>
      <c r="I452" s="3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40">
        <f t="shared" si="59"/>
        <v>212.6016677684311</v>
      </c>
      <c r="F453" s="40">
        <f t="shared" si="60"/>
        <v>1.0956949253476069</v>
      </c>
      <c r="G453" s="40">
        <f t="shared" si="52"/>
        <v>5.153745673063365E-3</v>
      </c>
      <c r="I453" s="3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40">
        <f t="shared" si="59"/>
        <v>212.46794861440716</v>
      </c>
      <c r="F454" s="40">
        <f t="shared" si="60"/>
        <v>1.1024989476753426</v>
      </c>
      <c r="G454" s="40">
        <f t="shared" ref="G454:G517" si="61" xml:space="preserve"> F454/E454</f>
        <v>5.1890130010912323E-3</v>
      </c>
      <c r="I454" s="3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40">
        <f t="shared" si="59"/>
        <v>212.33704655508024</v>
      </c>
      <c r="F455" s="40">
        <f t="shared" si="60"/>
        <v>1.1089802286785337</v>
      </c>
      <c r="G455" s="40">
        <f t="shared" si="61"/>
        <v>5.2227354890276492E-3</v>
      </c>
      <c r="I455" s="3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40">
        <f t="shared" si="59"/>
        <v>212.28285152069066</v>
      </c>
      <c r="F456" s="40">
        <f t="shared" si="60"/>
        <v>1.114663083249199</v>
      </c>
      <c r="G456" s="40">
        <f t="shared" si="61"/>
        <v>5.2508390351095119E-3</v>
      </c>
      <c r="I456" s="3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40">
        <f t="shared" si="59"/>
        <v>212.14557350610244</v>
      </c>
      <c r="F457" s="40">
        <f t="shared" si="60"/>
        <v>1.1195839970777501</v>
      </c>
      <c r="G457" s="40">
        <f t="shared" si="61"/>
        <v>5.2774327485345576E-3</v>
      </c>
      <c r="I457" s="3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40">
        <f t="shared" si="59"/>
        <v>212.02084503371489</v>
      </c>
      <c r="F458" s="40">
        <f t="shared" si="60"/>
        <v>1.1252923598127802</v>
      </c>
      <c r="G458" s="40">
        <f t="shared" si="61"/>
        <v>5.3074609698581278E-3</v>
      </c>
      <c r="I458" s="3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40">
        <f t="shared" si="59"/>
        <v>211.79591807579371</v>
      </c>
      <c r="F459" s="40">
        <f t="shared" si="60"/>
        <v>1.1323612262121945</v>
      </c>
      <c r="G459" s="40">
        <f t="shared" si="61"/>
        <v>5.3464733244148995E-3</v>
      </c>
      <c r="I459" s="3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40">
        <f t="shared" si="59"/>
        <v>211.5527172005707</v>
      </c>
      <c r="F460" s="40">
        <f t="shared" si="60"/>
        <v>1.1412035988390783</v>
      </c>
      <c r="G460" s="40">
        <f t="shared" si="61"/>
        <v>5.3944171171156187E-3</v>
      </c>
      <c r="I460" s="3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40">
        <f t="shared" si="59"/>
        <v>211.33475562448811</v>
      </c>
      <c r="F461" s="40">
        <f xml:space="preserve"> E461^2*(2*LN(D461)+H$7)*SQRT(1/C461+1/B461)/(H$10*SQRT(11*95))</f>
        <v>1.134226302852543</v>
      </c>
      <c r="G461" s="40">
        <f t="shared" si="61"/>
        <v>5.3669653129270528E-3</v>
      </c>
      <c r="I461" s="3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40">
        <f t="shared" si="59"/>
        <v>211.15770947423354</v>
      </c>
      <c r="F462" s="40">
        <f t="shared" ref="F462:F470" si="62" xml:space="preserve"> E462^2*(2*LN(D462)+H$7)*SQRT(1/C462+1/B462)/(H$10*SQRT(11*95))</f>
        <v>1.1435908541742641</v>
      </c>
      <c r="G462" s="40">
        <f t="shared" si="61"/>
        <v>5.4158138815850838E-3</v>
      </c>
      <c r="I462" s="3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40">
        <f t="shared" si="59"/>
        <v>210.97364960606239</v>
      </c>
      <c r="F463" s="40">
        <f t="shared" si="62"/>
        <v>1.1488958338526829</v>
      </c>
      <c r="G463" s="40">
        <f t="shared" si="61"/>
        <v>5.4456840273557506E-3</v>
      </c>
      <c r="I463" s="3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40">
        <f t="shared" si="59"/>
        <v>210.72827720616655</v>
      </c>
      <c r="F464" s="40">
        <f t="shared" si="62"/>
        <v>1.1561021494921484</v>
      </c>
      <c r="G464" s="40">
        <f t="shared" si="61"/>
        <v>5.4862221853646765E-3</v>
      </c>
      <c r="I464" s="3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40">
        <f t="shared" si="59"/>
        <v>210.57588557416753</v>
      </c>
      <c r="F465" s="40">
        <f t="shared" si="62"/>
        <v>1.162810585764587</v>
      </c>
      <c r="G465" s="40">
        <f t="shared" si="61"/>
        <v>5.5220500799225188E-3</v>
      </c>
      <c r="I465" s="3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40">
        <f t="shared" si="59"/>
        <v>210.54832226312868</v>
      </c>
      <c r="F466" s="40">
        <f t="shared" si="62"/>
        <v>1.1679547600326068</v>
      </c>
      <c r="G466" s="40">
        <f t="shared" si="61"/>
        <v>5.5472052566297725E-3</v>
      </c>
      <c r="I466" s="3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40">
        <f t="shared" si="59"/>
        <v>210.44305387259718</v>
      </c>
      <c r="F467" s="40">
        <f t="shared" si="62"/>
        <v>1.1732216948181799</v>
      </c>
      <c r="G467" s="40">
        <f t="shared" si="61"/>
        <v>5.5750079331601593E-3</v>
      </c>
      <c r="I467" s="3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40">
        <f t="shared" si="59"/>
        <v>210.33889195831878</v>
      </c>
      <c r="F468" s="40">
        <f t="shared" si="62"/>
        <v>1.179450027738179</v>
      </c>
      <c r="G468" s="40">
        <f t="shared" si="61"/>
        <v>5.6073796755185977E-3</v>
      </c>
      <c r="I468" s="3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40">
        <f t="shared" si="59"/>
        <v>210.20971117332635</v>
      </c>
      <c r="F469" s="40">
        <f t="shared" si="62"/>
        <v>1.1861780417843324</v>
      </c>
      <c r="G469" s="40">
        <f t="shared" si="61"/>
        <v>5.6428317947988657E-3</v>
      </c>
      <c r="I469" s="3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40">
        <f t="shared" si="59"/>
        <v>210.25487343143976</v>
      </c>
      <c r="F470" s="40">
        <f t="shared" si="62"/>
        <v>1.1913167736008259</v>
      </c>
      <c r="G470" s="40">
        <f t="shared" si="61"/>
        <v>5.6660602161466298E-3</v>
      </c>
      <c r="I470" s="3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40">
        <f t="shared" si="59"/>
        <v>210.27238067187361</v>
      </c>
      <c r="F471" s="40">
        <f xml:space="preserve"> E471^2*(2*LN(D471)+H$7)*SQRT(1/C471+1/B471)/(H$10*SQRT(11*97))</f>
        <v>1.1824107642212931</v>
      </c>
      <c r="G471" s="40">
        <f t="shared" si="61"/>
        <v>5.6232338286330841E-3</v>
      </c>
      <c r="I471" s="3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40">
        <f t="shared" si="59"/>
        <v>210.31564413817244</v>
      </c>
      <c r="F472" s="40">
        <f t="shared" ref="F472:F480" si="63" xml:space="preserve"> E472^2*(2*LN(D472)+H$7)*SQRT(1/C472+1/B472)/(H$10*SQRT(11*97))</f>
        <v>1.1909187642243124</v>
      </c>
      <c r="G472" s="40">
        <f t="shared" si="61"/>
        <v>5.6625305697274083E-3</v>
      </c>
      <c r="I472" s="3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40">
        <f t="shared" si="59"/>
        <v>210.42138022395332</v>
      </c>
      <c r="F473" s="40">
        <f t="shared" si="63"/>
        <v>1.1995961889208056</v>
      </c>
      <c r="G473" s="40">
        <f t="shared" si="61"/>
        <v>5.7009234881173427E-3</v>
      </c>
      <c r="I473" s="3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40">
        <f t="shared" si="59"/>
        <v>210.49023981647093</v>
      </c>
      <c r="F474" s="40">
        <f t="shared" si="63"/>
        <v>1.2057354264527556</v>
      </c>
      <c r="G474" s="40">
        <f t="shared" si="61"/>
        <v>5.7282248692578398E-3</v>
      </c>
      <c r="I474" s="3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40">
        <f t="shared" si="59"/>
        <v>210.60421160459322</v>
      </c>
      <c r="F475" s="40">
        <f t="shared" si="63"/>
        <v>1.2073707895503001</v>
      </c>
      <c r="G475" s="40">
        <f t="shared" si="61"/>
        <v>5.7328900516819851E-3</v>
      </c>
      <c r="I475" s="3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40">
        <f t="shared" si="59"/>
        <v>210.66605163816106</v>
      </c>
      <c r="F476" s="40">
        <f t="shared" si="63"/>
        <v>1.2164412268164291</v>
      </c>
      <c r="G476" s="40">
        <f t="shared" si="61"/>
        <v>5.7742631874345956E-3</v>
      </c>
      <c r="I476" s="3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40">
        <f t="shared" si="59"/>
        <v>210.70595880201697</v>
      </c>
      <c r="F477" s="40">
        <f t="shared" si="63"/>
        <v>1.2203079133492147</v>
      </c>
      <c r="G477" s="40">
        <f t="shared" si="61"/>
        <v>5.7915206588715299E-3</v>
      </c>
      <c r="I477" s="3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40">
        <f t="shared" si="59"/>
        <v>210.79896970484475</v>
      </c>
      <c r="F478" s="40">
        <f t="shared" si="63"/>
        <v>1.2242912652274593</v>
      </c>
      <c r="G478" s="40">
        <f t="shared" si="61"/>
        <v>5.8078617127098877E-3</v>
      </c>
      <c r="I478" s="3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40">
        <f t="shared" si="59"/>
        <v>210.9509542266006</v>
      </c>
      <c r="F479" s="40">
        <f t="shared" si="63"/>
        <v>1.2317318097955439</v>
      </c>
      <c r="G479" s="40">
        <f t="shared" si="61"/>
        <v>5.8389487466950947E-3</v>
      </c>
      <c r="I479" s="3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40">
        <f t="shared" si="59"/>
        <v>211.10699761962067</v>
      </c>
      <c r="F480" s="40">
        <f t="shared" si="63"/>
        <v>1.2379095952096386</v>
      </c>
      <c r="G480" s="40">
        <f t="shared" si="61"/>
        <v>5.8638965508862172E-3</v>
      </c>
      <c r="I480" s="3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40">
        <f t="shared" si="59"/>
        <v>211.08609722504792</v>
      </c>
      <c r="F481" s="40">
        <f xml:space="preserve"> E481^2*(2*LN(D481)+H$7)*SQRT(1/C481+1/B481)/(H$10*SQRT(11*99))</f>
        <v>1.230130125991453</v>
      </c>
      <c r="G481" s="40">
        <f t="shared" si="61"/>
        <v>5.827622672278405E-3</v>
      </c>
      <c r="I481" s="3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40">
        <f t="shared" si="59"/>
        <v>211.14993531894916</v>
      </c>
      <c r="F482" s="40">
        <f t="shared" ref="F482:F490" si="64" xml:space="preserve"> E482^2*(2*LN(D482)+H$7)*SQRT(1/C482+1/B482)/(H$10*SQRT(11*99))</f>
        <v>1.2340629892665316</v>
      </c>
      <c r="G482" s="40">
        <f t="shared" si="61"/>
        <v>5.8444867027898327E-3</v>
      </c>
      <c r="I482" s="3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40">
        <f t="shared" si="59"/>
        <v>211.19104682022922</v>
      </c>
      <c r="F483" s="40">
        <f t="shared" si="64"/>
        <v>1.2410748089671531</v>
      </c>
      <c r="G483" s="40">
        <f t="shared" si="61"/>
        <v>5.876550297246195E-3</v>
      </c>
      <c r="I483" s="3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40">
        <f t="shared" si="59"/>
        <v>211.0574775500663</v>
      </c>
      <c r="F484" s="40">
        <f t="shared" si="64"/>
        <v>1.2476771038785706</v>
      </c>
      <c r="G484" s="40">
        <f t="shared" si="61"/>
        <v>5.9115512909633872E-3</v>
      </c>
      <c r="I484" s="3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40">
        <f t="shared" si="59"/>
        <v>210.89747160549288</v>
      </c>
      <c r="F485" s="40">
        <f t="shared" si="64"/>
        <v>1.254429731284378</v>
      </c>
      <c r="G485" s="40">
        <f t="shared" si="61"/>
        <v>5.9480548616103277E-3</v>
      </c>
      <c r="I485" s="3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40">
        <f t="shared" si="59"/>
        <v>210.78168414919296</v>
      </c>
      <c r="F486" s="40">
        <f t="shared" si="64"/>
        <v>1.2621894129766225</v>
      </c>
      <c r="G486" s="40">
        <f t="shared" si="61"/>
        <v>5.9881361042889983E-3</v>
      </c>
      <c r="I486" s="3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40">
        <f t="shared" si="59"/>
        <v>210.59654228889343</v>
      </c>
      <c r="F487" s="40">
        <f t="shared" si="64"/>
        <v>1.2673278271147883</v>
      </c>
      <c r="G487" s="40">
        <f t="shared" si="61"/>
        <v>6.0177997859826469E-3</v>
      </c>
      <c r="I487" s="3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40">
        <f t="shared" si="59"/>
        <v>210.44769876960936</v>
      </c>
      <c r="F488" s="40">
        <f t="shared" si="64"/>
        <v>1.2736936001199606</v>
      </c>
      <c r="G488" s="40">
        <f t="shared" si="61"/>
        <v>6.052304717830889E-3</v>
      </c>
      <c r="I488" s="3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40">
        <f t="shared" si="59"/>
        <v>210.32637582257067</v>
      </c>
      <c r="F489" s="40">
        <f t="shared" si="64"/>
        <v>1.2836711734990316</v>
      </c>
      <c r="G489" s="40">
        <f t="shared" si="61"/>
        <v>6.1032344064252042E-3</v>
      </c>
      <c r="I489" s="3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40">
        <f t="shared" si="59"/>
        <v>210.26871469557673</v>
      </c>
      <c r="F490" s="40">
        <f t="shared" si="64"/>
        <v>1.2923635558865485</v>
      </c>
      <c r="G490" s="40">
        <f t="shared" si="61"/>
        <v>6.1462474708023455E-3</v>
      </c>
      <c r="I490" s="3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40">
        <f t="shared" si="59"/>
        <v>210.26320499922957</v>
      </c>
      <c r="F491" s="40">
        <f xml:space="preserve"> E491^2*(2*LN(D491)+H$7)*SQRT(1/C491+1/B491)/(H$10*SQRT(11*101))</f>
        <v>1.2832629293872444</v>
      </c>
      <c r="G491" s="40">
        <f t="shared" si="61"/>
        <v>6.1031264571085866E-3</v>
      </c>
      <c r="I491" s="3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40">
        <f t="shared" si="59"/>
        <v>210.2837117687852</v>
      </c>
      <c r="F492" s="40">
        <f t="shared" ref="F492:F500" si="65" xml:space="preserve"> E492^2*(2*LN(D492)+H$7)*SQRT(1/C492+1/B492)/(H$10*SQRT(11*101))</f>
        <v>1.2929862390122964</v>
      </c>
      <c r="G492" s="40">
        <f t="shared" si="61"/>
        <v>6.1487702881808702E-3</v>
      </c>
      <c r="I492" s="3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40">
        <f t="shared" si="59"/>
        <v>210.26560867654013</v>
      </c>
      <c r="F493" s="40">
        <f t="shared" si="65"/>
        <v>1.2965165806621231</v>
      </c>
      <c r="G493" s="40">
        <f t="shared" si="61"/>
        <v>6.1660895893660174E-3</v>
      </c>
      <c r="I493" s="3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40">
        <f t="shared" si="59"/>
        <v>210.09145429872575</v>
      </c>
      <c r="F494" s="40">
        <f t="shared" si="65"/>
        <v>1.3020238638042712</v>
      </c>
      <c r="G494" s="40">
        <f t="shared" si="61"/>
        <v>6.1974146837640706E-3</v>
      </c>
      <c r="I494" s="3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40">
        <f t="shared" si="59"/>
        <v>210.01077022606609</v>
      </c>
      <c r="F495" s="40">
        <f t="shared" si="65"/>
        <v>1.3060247177996893</v>
      </c>
      <c r="G495" s="40">
        <f t="shared" si="61"/>
        <v>6.2188463781825045E-3</v>
      </c>
      <c r="I495" s="3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40">
        <f t="shared" si="59"/>
        <v>210.05052346608102</v>
      </c>
      <c r="F496" s="40">
        <f t="shared" si="65"/>
        <v>1.3103818312215585</v>
      </c>
      <c r="G496" s="40">
        <f t="shared" si="61"/>
        <v>6.2384125952114518E-3</v>
      </c>
      <c r="I496" s="3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40">
        <f t="shared" si="59"/>
        <v>210.06146508242455</v>
      </c>
      <c r="F497" s="40">
        <f t="shared" si="65"/>
        <v>1.3174997303067277</v>
      </c>
      <c r="G497" s="40">
        <f t="shared" si="61"/>
        <v>6.2719724904792187E-3</v>
      </c>
      <c r="I497" s="3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40">
        <f t="shared" si="59"/>
        <v>210.16137542851979</v>
      </c>
      <c r="F498" s="40">
        <f t="shared" si="65"/>
        <v>1.3251234515724928</v>
      </c>
      <c r="G498" s="40">
        <f t="shared" si="61"/>
        <v>6.3052663643381728E-3</v>
      </c>
      <c r="I498" s="3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40">
        <f t="shared" si="59"/>
        <v>210.13889122870864</v>
      </c>
      <c r="F499" s="40">
        <f t="shared" si="65"/>
        <v>1.3352652182487488</v>
      </c>
      <c r="G499" s="40">
        <f t="shared" si="61"/>
        <v>6.3542032150321363E-3</v>
      </c>
      <c r="I499" s="3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40">
        <f t="shared" si="59"/>
        <v>210.13075463374568</v>
      </c>
      <c r="F500" s="40">
        <f t="shared" si="65"/>
        <v>1.340231921944941</v>
      </c>
      <c r="G500" s="40">
        <f t="shared" si="61"/>
        <v>6.378085512903346E-3</v>
      </c>
      <c r="I500" s="3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47">
        <f t="shared" si="59"/>
        <v>210.04464439935015</v>
      </c>
      <c r="F501" s="47">
        <f xml:space="preserve"> E501^2*(2*LN(D501)+H$7)*SQRT(1/C501+1/B501)/(H$10*SQRT(11*103))</f>
        <v>1.3298505431168148</v>
      </c>
      <c r="G501" s="47">
        <f t="shared" si="61"/>
        <v>6.3312756529436617E-3</v>
      </c>
      <c r="H501" s="48"/>
      <c r="I501" s="37"/>
      <c r="J501" s="38"/>
      <c r="K501" s="25"/>
      <c r="L501" s="25"/>
      <c r="M501" s="22"/>
      <c r="N501" s="22"/>
      <c r="P501" s="41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40">
        <f t="shared" si="59"/>
        <v>209.92594004968979</v>
      </c>
      <c r="F502" s="40">
        <f t="shared" ref="F502:F510" si="66" xml:space="preserve"> E502^2*(2*LN(D502)+H$7)*SQRT(1/C502+1/B502)/(H$10*SQRT(11*103))</f>
        <v>1.3361604161987797</v>
      </c>
      <c r="G502" s="40">
        <f t="shared" si="61"/>
        <v>6.364913339830745E-3</v>
      </c>
      <c r="I502" s="3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40">
        <f t="shared" si="59"/>
        <v>209.82816435648982</v>
      </c>
      <c r="F503" s="40">
        <f t="shared" si="66"/>
        <v>1.3421091513531003</v>
      </c>
      <c r="G503" s="40">
        <f t="shared" si="61"/>
        <v>6.3962297695790227E-3</v>
      </c>
      <c r="I503" s="3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40">
        <f t="shared" si="59"/>
        <v>209.64429769154756</v>
      </c>
      <c r="F504" s="40">
        <f t="shared" si="66"/>
        <v>1.3502866901050359</v>
      </c>
      <c r="G504" s="40">
        <f t="shared" si="61"/>
        <v>6.4408462570812713E-3</v>
      </c>
      <c r="I504" s="3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40">
        <f t="shared" si="59"/>
        <v>209.5175686489853</v>
      </c>
      <c r="F505" s="40">
        <f t="shared" si="66"/>
        <v>1.3546270868412187</v>
      </c>
      <c r="G505" s="40">
        <f t="shared" si="61"/>
        <v>6.4654582218386164E-3</v>
      </c>
      <c r="I505" s="3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40">
        <f t="shared" si="59"/>
        <v>209.3474723062667</v>
      </c>
      <c r="F506" s="40">
        <f t="shared" si="66"/>
        <v>1.3621687112784036</v>
      </c>
      <c r="G506" s="40">
        <f t="shared" si="61"/>
        <v>6.5067358887696868E-3</v>
      </c>
      <c r="I506" s="3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40">
        <f t="shared" si="59"/>
        <v>209.19298357412111</v>
      </c>
      <c r="F507" s="40">
        <f t="shared" si="66"/>
        <v>1.3680543377107717</v>
      </c>
      <c r="G507" s="40">
        <f t="shared" si="61"/>
        <v>6.5396760175087023E-3</v>
      </c>
      <c r="I507" s="3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40">
        <f t="shared" si="59"/>
        <v>209.02759654697437</v>
      </c>
      <c r="F508" s="40">
        <f t="shared" si="66"/>
        <v>1.3739146969610871</v>
      </c>
      <c r="G508" s="40">
        <f t="shared" si="61"/>
        <v>6.5728866410820061E-3</v>
      </c>
      <c r="I508" s="3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40">
        <f t="shared" si="59"/>
        <v>208.87450898868175</v>
      </c>
      <c r="F509" s="40">
        <f t="shared" si="66"/>
        <v>1.3844005634898897</v>
      </c>
      <c r="G509" s="40">
        <f t="shared" si="61"/>
        <v>6.6279057707559035E-3</v>
      </c>
      <c r="I509" s="3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40">
        <f t="shared" si="59"/>
        <v>208.79154899141457</v>
      </c>
      <c r="F510" s="40">
        <f t="shared" si="66"/>
        <v>1.394229718847471</v>
      </c>
      <c r="G510" s="40">
        <f t="shared" si="61"/>
        <v>6.6776156677912342E-3</v>
      </c>
      <c r="I510" s="3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40">
        <f t="shared" si="59"/>
        <v>208.77499957070586</v>
      </c>
      <c r="F511" s="40">
        <f xml:space="preserve"> E511^2*(2*LN(D511)+H$7)*SQRT(1/C511+1/B511)/(H$10*SQRT(11*105))</f>
        <v>1.3875398021897583</v>
      </c>
      <c r="G511" s="40">
        <f t="shared" si="61"/>
        <v>6.6461013293875734E-3</v>
      </c>
      <c r="I511" s="3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40">
        <f t="shared" si="59"/>
        <v>208.7925805151263</v>
      </c>
      <c r="F512" s="40">
        <f t="shared" ref="F512:F520" si="67" xml:space="preserve"> E512^2*(2*LN(D512)+H$7)*SQRT(1/C512+1/B512)/(H$10*SQRT(11*105))</f>
        <v>1.3903686337944765</v>
      </c>
      <c r="G512" s="40">
        <f t="shared" si="61"/>
        <v>6.6590902337822734E-3</v>
      </c>
      <c r="I512" s="3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40">
        <f t="shared" si="59"/>
        <v>208.77827011487207</v>
      </c>
      <c r="F513" s="40">
        <f t="shared" si="67"/>
        <v>1.3974487784510796</v>
      </c>
      <c r="G513" s="40">
        <f t="shared" si="61"/>
        <v>6.6934589393914806E-3</v>
      </c>
      <c r="I513" s="3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40">
        <f t="shared" si="59"/>
        <v>208.78040464030366</v>
      </c>
      <c r="F514" s="40">
        <f t="shared" si="67"/>
        <v>1.4037014985307787</v>
      </c>
      <c r="G514" s="40">
        <f t="shared" si="61"/>
        <v>6.7233392949359368E-3</v>
      </c>
      <c r="I514" s="3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40">
        <f t="shared" ref="E515:E578" si="68" xml:space="preserve"> H$10/((LN(D515))^2+H$7*LN(D515)+H$4)</f>
        <v>208.87008781878129</v>
      </c>
      <c r="F515" s="40">
        <f t="shared" si="67"/>
        <v>1.4089505944045331</v>
      </c>
      <c r="G515" s="40">
        <f t="shared" si="61"/>
        <v>6.7455833868704023E-3</v>
      </c>
      <c r="I515" s="3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40">
        <f t="shared" si="68"/>
        <v>208.96252517637373</v>
      </c>
      <c r="F516" s="40">
        <f t="shared" si="67"/>
        <v>1.4124001755636164</v>
      </c>
      <c r="G516" s="40">
        <f t="shared" si="61"/>
        <v>6.7591075211762847E-3</v>
      </c>
      <c r="I516" s="3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40">
        <f t="shared" si="68"/>
        <v>209.21167711962445</v>
      </c>
      <c r="F517" s="40">
        <f t="shared" si="67"/>
        <v>1.4181478357647941</v>
      </c>
      <c r="G517" s="40">
        <f t="shared" si="61"/>
        <v>6.7785309849311901E-3</v>
      </c>
      <c r="I517" s="3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40">
        <f t="shared" si="68"/>
        <v>209.31857861394192</v>
      </c>
      <c r="F518" s="40">
        <f t="shared" si="67"/>
        <v>1.4239493812815227</v>
      </c>
      <c r="G518" s="40">
        <f t="shared" ref="G518:G581" si="69" xml:space="preserve"> F518/E518</f>
        <v>6.8027854512990602E-3</v>
      </c>
      <c r="I518" s="3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40">
        <f t="shared" si="68"/>
        <v>209.43394069451099</v>
      </c>
      <c r="F519" s="40">
        <f t="shared" si="67"/>
        <v>1.4304498631348355</v>
      </c>
      <c r="G519" s="40">
        <f t="shared" si="69"/>
        <v>6.830076626507013E-3</v>
      </c>
      <c r="I519" s="3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40">
        <f t="shared" si="68"/>
        <v>209.63939409228701</v>
      </c>
      <c r="F520" s="40">
        <f t="shared" si="67"/>
        <v>1.4379669062672917</v>
      </c>
      <c r="G520" s="40">
        <f t="shared" si="69"/>
        <v>6.8592399462587316E-3</v>
      </c>
      <c r="I520" s="3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40">
        <f t="shared" si="68"/>
        <v>209.80454932997523</v>
      </c>
      <c r="F521" s="40">
        <f xml:space="preserve"> E521^2*(2*LN(D521)+H$7)*SQRT(1/C521+1/B521)/(H$10*SQRT(11*107))</f>
        <v>1.4314889905065409</v>
      </c>
      <c r="G521" s="40">
        <f t="shared" si="69"/>
        <v>6.8229644928010195E-3</v>
      </c>
      <c r="I521" s="3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40">
        <f t="shared" si="68"/>
        <v>209.92799464941791</v>
      </c>
      <c r="F522" s="40">
        <f t="shared" ref="F522:F530" si="70" xml:space="preserve"> E522^2*(2*LN(D522)+H$7)*SQRT(1/C522+1/B522)/(H$10*SQRT(11*107))</f>
        <v>1.4351743965220791</v>
      </c>
      <c r="G522" s="40">
        <f t="shared" si="69"/>
        <v>6.8365079127194845E-3</v>
      </c>
      <c r="I522" s="3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40">
        <f t="shared" si="68"/>
        <v>210.10902185415264</v>
      </c>
      <c r="F523" s="40">
        <f t="shared" si="70"/>
        <v>1.4437637889627382</v>
      </c>
      <c r="G523" s="40">
        <f t="shared" si="69"/>
        <v>6.871498311790381E-3</v>
      </c>
      <c r="I523" s="3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40">
        <f t="shared" si="68"/>
        <v>210.33438237756596</v>
      </c>
      <c r="F524" s="40">
        <f t="shared" si="70"/>
        <v>1.4503933449549995</v>
      </c>
      <c r="G524" s="40">
        <f t="shared" si="69"/>
        <v>6.8956550448867407E-3</v>
      </c>
      <c r="I524" s="3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40">
        <f t="shared" si="68"/>
        <v>210.53986658557287</v>
      </c>
      <c r="F525" s="40">
        <f t="shared" si="70"/>
        <v>1.4523686747357629</v>
      </c>
      <c r="G525" s="40">
        <f t="shared" si="69"/>
        <v>6.8983071866128261E-3</v>
      </c>
      <c r="I525" s="3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40">
        <f t="shared" si="68"/>
        <v>210.78767732163848</v>
      </c>
      <c r="F526" s="40">
        <f t="shared" si="70"/>
        <v>1.4590039347345558</v>
      </c>
      <c r="G526" s="40">
        <f t="shared" si="69"/>
        <v>6.9216756561545981E-3</v>
      </c>
      <c r="I526" s="3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40">
        <f t="shared" si="68"/>
        <v>211.18180905841223</v>
      </c>
      <c r="F527" s="40">
        <f t="shared" si="70"/>
        <v>1.463480339352722</v>
      </c>
      <c r="G527" s="40">
        <f t="shared" si="69"/>
        <v>6.9299545537462835E-3</v>
      </c>
      <c r="I527" s="3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40">
        <f t="shared" si="68"/>
        <v>211.5249330313913</v>
      </c>
      <c r="F528" s="40">
        <f t="shared" si="70"/>
        <v>1.4675224735633734</v>
      </c>
      <c r="G528" s="40">
        <f t="shared" si="69"/>
        <v>6.9378226601097001E-3</v>
      </c>
      <c r="I528" s="3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40">
        <f t="shared" si="68"/>
        <v>211.95744465280873</v>
      </c>
      <c r="F529" s="40">
        <f t="shared" si="70"/>
        <v>1.4731030216658745</v>
      </c>
      <c r="G529" s="40">
        <f t="shared" si="69"/>
        <v>6.9499942503970635E-3</v>
      </c>
      <c r="I529" s="3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40">
        <f t="shared" si="68"/>
        <v>212.44722939770764</v>
      </c>
      <c r="F530" s="40">
        <f t="shared" si="70"/>
        <v>1.4802823225924822</v>
      </c>
      <c r="G530" s="40">
        <f t="shared" si="69"/>
        <v>6.9677647799367103E-3</v>
      </c>
      <c r="I530" s="3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40">
        <f t="shared" si="68"/>
        <v>212.78567901964601</v>
      </c>
      <c r="F531" s="40">
        <f xml:space="preserve"> E531^2*(2*LN(D531)+H$7)*SQRT(1/C531+1/B531)/(H$10*SQRT(11*109))</f>
        <v>1.4702322091657403</v>
      </c>
      <c r="G531" s="40">
        <f t="shared" si="69"/>
        <v>6.9094509364514009E-3</v>
      </c>
      <c r="I531" s="3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40">
        <f t="shared" si="68"/>
        <v>213.23982895384106</v>
      </c>
      <c r="F532" s="40">
        <f t="shared" ref="F532:F540" si="71" xml:space="preserve"> E532^2*(2*LN(D532)+H$7)*SQRT(1/C532+1/B532)/(H$10*SQRT(11*109))</f>
        <v>1.4734658509491947</v>
      </c>
      <c r="G532" s="40">
        <f t="shared" si="69"/>
        <v>6.9098997976974946E-3</v>
      </c>
      <c r="I532" s="3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40">
        <f t="shared" si="68"/>
        <v>213.49182272511644</v>
      </c>
      <c r="F533" s="40">
        <f t="shared" si="71"/>
        <v>1.4763706587221825</v>
      </c>
      <c r="G533" s="40">
        <f t="shared" si="69"/>
        <v>6.9153499177488338E-3</v>
      </c>
      <c r="I533" s="3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40">
        <f t="shared" si="68"/>
        <v>213.69451795540635</v>
      </c>
      <c r="F534" s="40">
        <f t="shared" si="71"/>
        <v>1.4816559834667968</v>
      </c>
      <c r="G534" s="40">
        <f t="shared" si="69"/>
        <v>6.9335236001514455E-3</v>
      </c>
      <c r="I534" s="3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40">
        <f t="shared" si="68"/>
        <v>213.95417721233673</v>
      </c>
      <c r="F535" s="40">
        <f t="shared" si="71"/>
        <v>1.4832872751453019</v>
      </c>
      <c r="G535" s="40">
        <f t="shared" si="69"/>
        <v>6.9327334220412439E-3</v>
      </c>
      <c r="I535" s="3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40">
        <f t="shared" si="68"/>
        <v>214.31920561949539</v>
      </c>
      <c r="F536" s="40">
        <f t="shared" si="71"/>
        <v>1.4898883278236634</v>
      </c>
      <c r="G536" s="40">
        <f t="shared" si="69"/>
        <v>6.9517256912048613E-3</v>
      </c>
      <c r="I536" s="3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40">
        <f t="shared" si="68"/>
        <v>214.66463361286469</v>
      </c>
      <c r="F537" s="40">
        <f t="shared" si="71"/>
        <v>1.4915191018396257</v>
      </c>
      <c r="G537" s="40">
        <f t="shared" si="69"/>
        <v>6.9481361542278759E-3</v>
      </c>
      <c r="I537" s="3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40">
        <f t="shared" si="68"/>
        <v>214.95968560717449</v>
      </c>
      <c r="F538" s="40">
        <f t="shared" si="71"/>
        <v>1.5048775384105835</v>
      </c>
      <c r="G538" s="40">
        <f t="shared" si="69"/>
        <v>7.0007431121789686E-3</v>
      </c>
      <c r="I538" s="3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40">
        <f t="shared" si="68"/>
        <v>215.11884990077874</v>
      </c>
      <c r="F539" s="40">
        <f t="shared" si="71"/>
        <v>1.5111227642896381</v>
      </c>
      <c r="G539" s="40">
        <f t="shared" si="69"/>
        <v>7.0245948459961892E-3</v>
      </c>
      <c r="I539" s="3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40">
        <f t="shared" si="68"/>
        <v>215.16756040483537</v>
      </c>
      <c r="F540" s="40">
        <f t="shared" si="71"/>
        <v>1.5166461061310565</v>
      </c>
      <c r="G540" s="40">
        <f t="shared" si="69"/>
        <v>7.0486745459097258E-3</v>
      </c>
      <c r="I540" s="3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40">
        <f t="shared" si="68"/>
        <v>215.12519809020984</v>
      </c>
      <c r="F541" s="40">
        <f xml:space="preserve"> E541^2*(2*LN(D541)+H$7)*SQRT(1/C541+1/B541)/(H$10*SQRT(11*111))</f>
        <v>1.5047737873304738</v>
      </c>
      <c r="G541" s="40">
        <f t="shared" si="69"/>
        <v>6.9948746157549955E-3</v>
      </c>
      <c r="I541" s="3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40">
        <f t="shared" si="68"/>
        <v>215.04143547885619</v>
      </c>
      <c r="F542" s="40">
        <f t="shared" ref="F542:F550" si="72" xml:space="preserve"> E542^2*(2*LN(D542)+H$7)*SQRT(1/C542+1/B542)/(H$10*SQRT(11*111))</f>
        <v>1.5120736793704093</v>
      </c>
      <c r="G542" s="40">
        <f t="shared" si="69"/>
        <v>7.0315456925931974E-3</v>
      </c>
      <c r="I542" s="3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40">
        <f t="shared" si="68"/>
        <v>214.9154801370461</v>
      </c>
      <c r="F543" s="40">
        <f t="shared" si="72"/>
        <v>1.5170360364476476</v>
      </c>
      <c r="G543" s="40">
        <f t="shared" si="69"/>
        <v>7.058756472452671E-3</v>
      </c>
      <c r="I543" s="3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40">
        <f t="shared" si="68"/>
        <v>214.96248953195686</v>
      </c>
      <c r="F544" s="40">
        <f t="shared" si="72"/>
        <v>1.5272968221276486</v>
      </c>
      <c r="G544" s="40">
        <f t="shared" si="69"/>
        <v>7.1049457300809537E-3</v>
      </c>
      <c r="I544" s="3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40">
        <f t="shared" si="68"/>
        <v>215.15459503274406</v>
      </c>
      <c r="F545" s="40">
        <f t="shared" si="72"/>
        <v>1.5360604594607599</v>
      </c>
      <c r="G545" s="40">
        <f t="shared" si="69"/>
        <v>7.1393337391980364E-3</v>
      </c>
      <c r="I545" s="3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40">
        <f t="shared" si="68"/>
        <v>215.21526576915494</v>
      </c>
      <c r="F546" s="40">
        <f t="shared" si="72"/>
        <v>1.5440614221182143</v>
      </c>
      <c r="G546" s="40">
        <f t="shared" si="69"/>
        <v>7.1744976667891753E-3</v>
      </c>
      <c r="I546" s="3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40">
        <f t="shared" si="68"/>
        <v>215.23055771725626</v>
      </c>
      <c r="F547" s="40">
        <f t="shared" si="72"/>
        <v>1.555631511146776</v>
      </c>
      <c r="G547" s="40">
        <f t="shared" si="69"/>
        <v>7.2277446457690063E-3</v>
      </c>
      <c r="I547" s="3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40">
        <f t="shared" si="68"/>
        <v>215.18700666559488</v>
      </c>
      <c r="F548" s="40">
        <f t="shared" si="72"/>
        <v>1.5595340452677551</v>
      </c>
      <c r="G548" s="40">
        <f t="shared" si="69"/>
        <v>7.2473429945112983E-3</v>
      </c>
      <c r="I548" s="3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40">
        <f t="shared" si="68"/>
        <v>215.08339981462262</v>
      </c>
      <c r="F549" s="40">
        <f t="shared" si="72"/>
        <v>1.5648755972706732</v>
      </c>
      <c r="G549" s="40">
        <f t="shared" si="69"/>
        <v>7.2756688736528132E-3</v>
      </c>
      <c r="I549" s="3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40">
        <f t="shared" si="68"/>
        <v>215.04864467738236</v>
      </c>
      <c r="F550" s="40">
        <f t="shared" si="72"/>
        <v>1.5656906741303478</v>
      </c>
      <c r="G550" s="40">
        <f t="shared" si="69"/>
        <v>7.2806349302001368E-3</v>
      </c>
      <c r="I550" s="3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40">
        <f t="shared" si="68"/>
        <v>215.15249446316753</v>
      </c>
      <c r="F551" s="40">
        <f xml:space="preserve"> E551^2*(2*LN(D551)+H$7)*SQRT(1/C551+1/B551)/(H$10*SQRT(11*113))</f>
        <v>1.5588068892741631</v>
      </c>
      <c r="G551" s="40">
        <f t="shared" si="69"/>
        <v>7.2451258032754018E-3</v>
      </c>
      <c r="I551" s="3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40">
        <f t="shared" si="68"/>
        <v>215.28742193426541</v>
      </c>
      <c r="F552" s="40">
        <f t="shared" ref="F552:F560" si="73" xml:space="preserve"> E552^2*(2*LN(D552)+H$7)*SQRT(1/C552+1/B552)/(H$10*SQRT(11*113))</f>
        <v>1.5616027635537733</v>
      </c>
      <c r="G552" s="40">
        <f t="shared" si="69"/>
        <v>7.2535717578084231E-3</v>
      </c>
      <c r="I552" s="3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40">
        <f t="shared" si="68"/>
        <v>215.47374993514723</v>
      </c>
      <c r="F553" s="40">
        <f t="shared" si="73"/>
        <v>1.5710916307145724</v>
      </c>
      <c r="G553" s="40">
        <f t="shared" si="69"/>
        <v>7.2913365604275965E-3</v>
      </c>
      <c r="I553" s="3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40">
        <f t="shared" si="68"/>
        <v>215.63881354517537</v>
      </c>
      <c r="F554" s="40">
        <f t="shared" si="73"/>
        <v>1.5794350890132605</v>
      </c>
      <c r="G554" s="40">
        <f t="shared" si="69"/>
        <v>7.3244471301191607E-3</v>
      </c>
      <c r="I554" s="3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40">
        <f t="shared" si="68"/>
        <v>215.85215232960897</v>
      </c>
      <c r="F555" s="40">
        <f t="shared" si="73"/>
        <v>1.5872051403798104</v>
      </c>
      <c r="G555" s="40">
        <f t="shared" si="69"/>
        <v>7.3532050676804375E-3</v>
      </c>
      <c r="I555" s="3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40">
        <f t="shared" si="68"/>
        <v>215.89389664735759</v>
      </c>
      <c r="F556" s="40">
        <f t="shared" si="73"/>
        <v>1.5911811393752373</v>
      </c>
      <c r="G556" s="40">
        <f t="shared" si="69"/>
        <v>7.3701997327617012E-3</v>
      </c>
      <c r="I556" s="3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40">
        <f t="shared" si="68"/>
        <v>215.99449449625632</v>
      </c>
      <c r="F557" s="40">
        <f t="shared" si="73"/>
        <v>1.5978243642917913</v>
      </c>
      <c r="G557" s="40">
        <f t="shared" si="69"/>
        <v>7.3975235712291972E-3</v>
      </c>
      <c r="I557" s="3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40">
        <f t="shared" si="68"/>
        <v>216.08027530783397</v>
      </c>
      <c r="F558" s="40">
        <f t="shared" si="73"/>
        <v>1.6052455289466878</v>
      </c>
      <c r="G558" s="40">
        <f t="shared" si="69"/>
        <v>7.4289313388730665E-3</v>
      </c>
      <c r="I558" s="3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40">
        <f t="shared" si="68"/>
        <v>216.20492678466013</v>
      </c>
      <c r="F559" s="40">
        <f t="shared" si="73"/>
        <v>1.6121819492817628</v>
      </c>
      <c r="G559" s="40">
        <f t="shared" si="69"/>
        <v>7.456730858346694E-3</v>
      </c>
      <c r="I559" s="3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40">
        <f t="shared" si="68"/>
        <v>216.36499991105396</v>
      </c>
      <c r="F560" s="40">
        <f t="shared" si="73"/>
        <v>1.6168605210271401</v>
      </c>
      <c r="G560" s="40">
        <f t="shared" si="69"/>
        <v>7.4728376664054694E-3</v>
      </c>
      <c r="I560" s="3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40">
        <f t="shared" si="68"/>
        <v>216.61111943566814</v>
      </c>
      <c r="F561" s="40">
        <f xml:space="preserve"> E561^2*(2*LN(D561)+H$7)*SQRT(1/C561+1/B561)/(H$10*SQRT(11*115))</f>
        <v>1.60826018629659</v>
      </c>
      <c r="G561" s="40">
        <f t="shared" si="69"/>
        <v>7.4246427906681451E-3</v>
      </c>
      <c r="I561" s="3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40">
        <f t="shared" si="68"/>
        <v>216.76385246799646</v>
      </c>
      <c r="F562" s="40">
        <f t="shared" ref="F562:F570" si="74" xml:space="preserve"> E562^2*(2*LN(D562)+H$7)*SQRT(1/C562+1/B562)/(H$10*SQRT(11*115))</f>
        <v>1.6150757487975989</v>
      </c>
      <c r="G562" s="40">
        <f t="shared" si="69"/>
        <v>7.4508536843616606E-3</v>
      </c>
      <c r="I562" s="3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40">
        <f t="shared" si="68"/>
        <v>216.83117475811406</v>
      </c>
      <c r="F563" s="40">
        <f t="shared" si="74"/>
        <v>1.6214843824188883</v>
      </c>
      <c r="G563" s="40">
        <f t="shared" si="69"/>
        <v>7.4780961927072278E-3</v>
      </c>
      <c r="I563" s="3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40">
        <f t="shared" si="68"/>
        <v>217.05215519101637</v>
      </c>
      <c r="F564" s="40">
        <f t="shared" si="74"/>
        <v>1.6272898885900267</v>
      </c>
      <c r="G564" s="40">
        <f t="shared" si="69"/>
        <v>7.4972298116917245E-3</v>
      </c>
      <c r="I564" s="3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40">
        <f t="shared" si="68"/>
        <v>217.14689312128058</v>
      </c>
      <c r="F565" s="40">
        <f t="shared" si="74"/>
        <v>1.6336159417823735</v>
      </c>
      <c r="G565" s="40">
        <f t="shared" si="69"/>
        <v>7.5230914810739133E-3</v>
      </c>
      <c r="I565" s="3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40">
        <f t="shared" si="68"/>
        <v>217.16604959904393</v>
      </c>
      <c r="F566" s="40">
        <f t="shared" si="74"/>
        <v>1.6364680439310662</v>
      </c>
      <c r="G566" s="40">
        <f t="shared" si="69"/>
        <v>7.5355611383662183E-3</v>
      </c>
      <c r="I566" s="3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40">
        <f t="shared" si="68"/>
        <v>217.1407781633738</v>
      </c>
      <c r="F567" s="40">
        <f t="shared" si="74"/>
        <v>1.6414030597766365</v>
      </c>
      <c r="G567" s="40">
        <f t="shared" si="69"/>
        <v>7.5591654117664947E-3</v>
      </c>
      <c r="I567" s="3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40">
        <f t="shared" si="68"/>
        <v>217.05123012525934</v>
      </c>
      <c r="F568" s="40">
        <f t="shared" si="74"/>
        <v>1.6522536534162768</v>
      </c>
      <c r="G568" s="40">
        <f t="shared" si="69"/>
        <v>7.6122750028312135E-3</v>
      </c>
      <c r="I568" s="3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40">
        <f t="shared" si="68"/>
        <v>216.95728756615435</v>
      </c>
      <c r="F569" s="40">
        <f t="shared" si="74"/>
        <v>1.6556730914132369</v>
      </c>
      <c r="G569" s="40">
        <f t="shared" si="69"/>
        <v>7.6313320008132525E-3</v>
      </c>
      <c r="I569" s="3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40">
        <f t="shared" si="68"/>
        <v>216.95514538216148</v>
      </c>
      <c r="F570" s="40">
        <f t="shared" si="74"/>
        <v>1.6682952763728385</v>
      </c>
      <c r="G570" s="40">
        <f t="shared" si="69"/>
        <v>7.6895861282025597E-3</v>
      </c>
      <c r="I570" s="3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40">
        <f t="shared" si="68"/>
        <v>217.01567539703578</v>
      </c>
      <c r="F571" s="40">
        <f xml:space="preserve"> E571^2*(2*LN(D571)+H$7)*SQRT(1/C571+1/B571)/(H$10*SQRT(11*117))</f>
        <v>1.6619484852837028</v>
      </c>
      <c r="G571" s="40">
        <f t="shared" si="69"/>
        <v>7.6581955761634507E-3</v>
      </c>
      <c r="I571" s="3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40">
        <f t="shared" si="68"/>
        <v>216.89700613627457</v>
      </c>
      <c r="F572" s="40">
        <f t="shared" ref="F572:F580" si="75" xml:space="preserve"> E572^2*(2*LN(D572)+H$7)*SQRT(1/C572+1/B572)/(H$10*SQRT(11*117))</f>
        <v>1.669949965637584</v>
      </c>
      <c r="G572" s="40">
        <f t="shared" si="69"/>
        <v>7.6992762389185235E-3</v>
      </c>
      <c r="I572" s="3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40">
        <f t="shared" si="68"/>
        <v>216.80991649291198</v>
      </c>
      <c r="F573" s="40">
        <f t="shared" si="75"/>
        <v>1.6806758134937059</v>
      </c>
      <c r="G573" s="40">
        <f t="shared" si="69"/>
        <v>7.7518401403408642E-3</v>
      </c>
      <c r="I573" s="3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40">
        <f t="shared" si="68"/>
        <v>216.80633075157488</v>
      </c>
      <c r="F574" s="40">
        <f t="shared" si="75"/>
        <v>1.6853530132823722</v>
      </c>
      <c r="G574" s="40">
        <f t="shared" si="69"/>
        <v>7.7735415171686813E-3</v>
      </c>
      <c r="I574" s="3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40">
        <f t="shared" si="68"/>
        <v>216.662811181748</v>
      </c>
      <c r="F575" s="40">
        <f t="shared" si="75"/>
        <v>1.6897453385702079</v>
      </c>
      <c r="G575" s="40">
        <f t="shared" si="69"/>
        <v>7.798963418566382E-3</v>
      </c>
      <c r="I575" s="3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40">
        <f t="shared" si="68"/>
        <v>216.47452859844265</v>
      </c>
      <c r="F576" s="40">
        <f t="shared" si="75"/>
        <v>1.6933289824745617</v>
      </c>
      <c r="G576" s="40">
        <f t="shared" si="69"/>
        <v>7.822301281531668E-3</v>
      </c>
      <c r="I576" s="3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40">
        <f t="shared" si="68"/>
        <v>216.35943747082572</v>
      </c>
      <c r="F577" s="40">
        <f t="shared" si="75"/>
        <v>1.7043400901198893</v>
      </c>
      <c r="G577" s="40">
        <f t="shared" si="69"/>
        <v>7.877354970243465E-3</v>
      </c>
      <c r="I577" s="3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40">
        <f t="shared" si="68"/>
        <v>216.22089093041831</v>
      </c>
      <c r="F578" s="40">
        <f t="shared" si="75"/>
        <v>1.7103669902220602</v>
      </c>
      <c r="G578" s="40">
        <f t="shared" si="69"/>
        <v>7.9102763052274656E-3</v>
      </c>
      <c r="I578" s="3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40">
        <f t="shared" ref="E579:E630" si="76" xml:space="preserve"> H$10/((LN(D579))^2+H$7*LN(D579)+H$4)</f>
        <v>216.12531893509208</v>
      </c>
      <c r="F579" s="40">
        <f t="shared" si="75"/>
        <v>1.7172624373685696</v>
      </c>
      <c r="G579" s="40">
        <f t="shared" si="69"/>
        <v>7.9456791357439584E-3</v>
      </c>
      <c r="I579" s="3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40">
        <f t="shared" si="76"/>
        <v>215.77157711221219</v>
      </c>
      <c r="F580" s="40">
        <f t="shared" si="75"/>
        <v>1.7248452862428263</v>
      </c>
      <c r="G580" s="40">
        <f t="shared" si="69"/>
        <v>7.9938484453205769E-3</v>
      </c>
      <c r="I580" s="3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40">
        <f t="shared" si="76"/>
        <v>215.16080993260181</v>
      </c>
      <c r="F581" s="40">
        <f xml:space="preserve"> E581^2*(2*LN(D581)+H$7)*SQRT(1/C581+1/B581)/(H$10*SQRT(11*119))</f>
        <v>1.7237463922510354</v>
      </c>
      <c r="G581" s="40">
        <f t="shared" si="69"/>
        <v>8.0114329035617191E-3</v>
      </c>
      <c r="I581" s="3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40">
        <f t="shared" si="76"/>
        <v>214.48601841245113</v>
      </c>
      <c r="F582" s="40">
        <f t="shared" ref="F582:F590" si="77" xml:space="preserve"> E582^2*(2*LN(D582)+H$7)*SQRT(1/C582+1/B582)/(H$10*SQRT(11*119))</f>
        <v>1.7304551264056216</v>
      </c>
      <c r="G582" s="40">
        <f t="shared" ref="G582:G630" si="78" xml:space="preserve"> F582/E582</f>
        <v>8.0679157514034344E-3</v>
      </c>
      <c r="I582" s="3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40">
        <f t="shared" si="76"/>
        <v>213.81958300391503</v>
      </c>
      <c r="F583" s="40">
        <f t="shared" si="77"/>
        <v>1.7413541613895733</v>
      </c>
      <c r="G583" s="40">
        <f t="shared" si="78"/>
        <v>8.1440349706307733E-3</v>
      </c>
      <c r="I583" s="3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40">
        <f t="shared" si="76"/>
        <v>213.07164079177539</v>
      </c>
      <c r="F584" s="40">
        <f t="shared" si="77"/>
        <v>1.7497594624789354</v>
      </c>
      <c r="G584" s="40">
        <f t="shared" si="78"/>
        <v>8.2120710948525091E-3</v>
      </c>
      <c r="I584" s="3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40">
        <f t="shared" si="76"/>
        <v>212.4209951835434</v>
      </c>
      <c r="F585" s="40">
        <f t="shared" si="77"/>
        <v>1.7692165999309568</v>
      </c>
      <c r="G585" s="40">
        <f t="shared" si="78"/>
        <v>8.3288217268837131E-3</v>
      </c>
      <c r="I585" s="3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40">
        <f t="shared" si="76"/>
        <v>211.7499675721092</v>
      </c>
      <c r="F586" s="40">
        <f t="shared" si="77"/>
        <v>1.7873238280192492</v>
      </c>
      <c r="G586" s="40">
        <f t="shared" si="78"/>
        <v>8.4407277531723598E-3</v>
      </c>
      <c r="I586" s="3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40">
        <f t="shared" si="76"/>
        <v>211.19373616967349</v>
      </c>
      <c r="F587" s="40">
        <f t="shared" si="77"/>
        <v>1.7967326438384235</v>
      </c>
      <c r="G587" s="40">
        <f t="shared" si="78"/>
        <v>8.5075091545088466E-3</v>
      </c>
      <c r="I587" s="3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40">
        <f t="shared" si="76"/>
        <v>210.70782842661603</v>
      </c>
      <c r="F588" s="40">
        <f t="shared" si="77"/>
        <v>1.810149860904956</v>
      </c>
      <c r="G588" s="40">
        <f t="shared" si="78"/>
        <v>8.5908049758833867E-3</v>
      </c>
      <c r="I588" s="3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40">
        <f t="shared" si="76"/>
        <v>210.3833101393468</v>
      </c>
      <c r="F589" s="40">
        <f t="shared" si="77"/>
        <v>1.8236259156913008</v>
      </c>
      <c r="G589" s="40">
        <f t="shared" si="78"/>
        <v>8.6681111466657083E-3</v>
      </c>
      <c r="I589" s="3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40">
        <f t="shared" si="76"/>
        <v>210.01156829120035</v>
      </c>
      <c r="F590" s="40">
        <f t="shared" si="77"/>
        <v>1.8278739130782471</v>
      </c>
      <c r="G590" s="40">
        <f t="shared" si="78"/>
        <v>8.7036820302381235E-3</v>
      </c>
      <c r="I590" s="3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40">
        <f t="shared" si="76"/>
        <v>209.764398611584</v>
      </c>
      <c r="F591" s="40">
        <f xml:space="preserve"> E591^2*(2*LN(D591)+H$7)*SQRT(1/C591+1/B591)/(H$10*SQRT(11*121))</f>
        <v>1.8210816721504821</v>
      </c>
      <c r="G591" s="40">
        <f t="shared" si="78"/>
        <v>8.6815574244442587E-3</v>
      </c>
      <c r="I591" s="3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40">
        <f t="shared" si="76"/>
        <v>209.64629613372625</v>
      </c>
      <c r="F592" s="40">
        <f t="shared" ref="F592:F600" si="79" xml:space="preserve"> E592^2*(2*LN(D592)+H$7)*SQRT(1/C592+1/B592)/(H$10*SQRT(11*121))</f>
        <v>1.8302139254061736</v>
      </c>
      <c r="G592" s="40">
        <f t="shared" si="78"/>
        <v>8.7300083958494652E-3</v>
      </c>
      <c r="I592" s="3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40">
        <f t="shared" si="76"/>
        <v>209.49426837368</v>
      </c>
      <c r="F593" s="40">
        <f t="shared" si="79"/>
        <v>1.8298456493430046</v>
      </c>
      <c r="G593" s="40">
        <f t="shared" si="78"/>
        <v>8.7345857409285525E-3</v>
      </c>
      <c r="I593" s="3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40">
        <f t="shared" si="76"/>
        <v>209.44430770044741</v>
      </c>
      <c r="F594" s="40">
        <f t="shared" si="79"/>
        <v>1.8337988744619445</v>
      </c>
      <c r="G594" s="40">
        <f t="shared" si="78"/>
        <v>8.7555441090559037E-3</v>
      </c>
      <c r="I594" s="3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40">
        <f t="shared" si="76"/>
        <v>209.53048713130809</v>
      </c>
      <c r="F595" s="40">
        <f t="shared" si="79"/>
        <v>1.8439436287068969</v>
      </c>
      <c r="G595" s="40">
        <f t="shared" si="78"/>
        <v>8.8003595751263552E-3</v>
      </c>
      <c r="I595" s="3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40">
        <f t="shared" si="76"/>
        <v>209.50598177199714</v>
      </c>
      <c r="F596" s="40">
        <f t="shared" si="79"/>
        <v>1.8577291955804136</v>
      </c>
      <c r="G596" s="40">
        <f t="shared" si="78"/>
        <v>8.8671892795985086E-3</v>
      </c>
      <c r="I596" s="3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40">
        <f t="shared" si="76"/>
        <v>209.5160158611022</v>
      </c>
      <c r="F597" s="40">
        <f t="shared" si="79"/>
        <v>1.8695912261050436</v>
      </c>
      <c r="G597" s="40">
        <f t="shared" si="78"/>
        <v>8.9233809569216008E-3</v>
      </c>
      <c r="I597" s="3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40">
        <f t="shared" si="76"/>
        <v>209.61647916371663</v>
      </c>
      <c r="F598" s="40">
        <f t="shared" si="79"/>
        <v>1.8779561744055422</v>
      </c>
      <c r="G598" s="40">
        <f t="shared" si="78"/>
        <v>8.9590101975656374E-3</v>
      </c>
      <c r="I598" s="3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40">
        <f t="shared" si="76"/>
        <v>209.63115590669452</v>
      </c>
      <c r="F599" s="40">
        <f t="shared" si="79"/>
        <v>1.8855456065510086</v>
      </c>
      <c r="G599" s="40">
        <f t="shared" si="78"/>
        <v>8.994586698697845E-3</v>
      </c>
      <c r="I599" s="3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40">
        <f t="shared" si="76"/>
        <v>209.48767485015566</v>
      </c>
      <c r="F600" s="40">
        <f t="shared" si="79"/>
        <v>1.891001517020664</v>
      </c>
      <c r="G600" s="40">
        <f t="shared" si="78"/>
        <v>9.0267912819848601E-3</v>
      </c>
      <c r="I600" s="3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40">
        <f t="shared" si="76"/>
        <v>209.37745532638735</v>
      </c>
      <c r="F601" s="40">
        <f xml:space="preserve"> E601^2*(2*LN(D601)+H$7)*SQRT(1/C601+1/B601)/(H$10*SQRT(11*123))</f>
        <v>1.883419273792702</v>
      </c>
      <c r="G601" s="40">
        <f t="shared" si="78"/>
        <v>8.9953298498959226E-3</v>
      </c>
      <c r="I601" s="3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40">
        <f t="shared" si="76"/>
        <v>209.3317394098236</v>
      </c>
      <c r="F602" s="40">
        <f t="shared" ref="F602:F610" si="80" xml:space="preserve"> E602^2*(2*LN(D602)+H$7)*SQRT(1/C602+1/B602)/(H$10*SQRT(11*123))</f>
        <v>1.8909901870100509</v>
      </c>
      <c r="G602" s="40">
        <f t="shared" si="78"/>
        <v>9.0334613964484639E-3</v>
      </c>
      <c r="I602" s="3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40">
        <f t="shared" si="76"/>
        <v>209.28492351810542</v>
      </c>
      <c r="F603" s="40">
        <f t="shared" si="80"/>
        <v>1.8952010465629598</v>
      </c>
      <c r="G603" s="40">
        <f t="shared" si="78"/>
        <v>9.0556023563685157E-3</v>
      </c>
      <c r="I603" s="3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40">
        <f t="shared" si="76"/>
        <v>209.13876646864131</v>
      </c>
      <c r="F604" s="40">
        <f t="shared" si="80"/>
        <v>1.9019585795292442</v>
      </c>
      <c r="G604" s="40">
        <f t="shared" si="78"/>
        <v>9.0942421227985376E-3</v>
      </c>
      <c r="I604" s="3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40">
        <f t="shared" si="76"/>
        <v>208.91586841236469</v>
      </c>
      <c r="F605" s="40">
        <f t="shared" si="80"/>
        <v>1.9147907964610136</v>
      </c>
      <c r="G605" s="40">
        <f t="shared" si="78"/>
        <v>9.1653679110748048E-3</v>
      </c>
      <c r="I605" s="3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40">
        <f t="shared" si="76"/>
        <v>208.66029092557292</v>
      </c>
      <c r="F606" s="40">
        <f t="shared" si="80"/>
        <v>1.924145214462289</v>
      </c>
      <c r="G606" s="40">
        <f t="shared" si="78"/>
        <v>9.2214249578929843E-3</v>
      </c>
      <c r="I606" s="3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40">
        <f t="shared" si="76"/>
        <v>208.45283868234648</v>
      </c>
      <c r="F607" s="40">
        <f t="shared" si="80"/>
        <v>1.9348716637053807</v>
      </c>
      <c r="G607" s="40">
        <f t="shared" si="78"/>
        <v>9.2820595581039767E-3</v>
      </c>
      <c r="I607" s="3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40">
        <f t="shared" si="76"/>
        <v>208.28448992339639</v>
      </c>
      <c r="F608" s="40">
        <f t="shared" si="80"/>
        <v>1.9442603658312998</v>
      </c>
      <c r="G608" s="40">
        <f t="shared" si="78"/>
        <v>9.3346382466902196E-3</v>
      </c>
      <c r="I608" s="3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40">
        <f t="shared" si="76"/>
        <v>207.94271823388888</v>
      </c>
      <c r="F609" s="40">
        <f t="shared" si="80"/>
        <v>1.9590561179642896</v>
      </c>
      <c r="G609" s="40">
        <f t="shared" si="78"/>
        <v>9.4211335439060243E-3</v>
      </c>
      <c r="I609" s="3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40">
        <f t="shared" si="76"/>
        <v>207.61024743937435</v>
      </c>
      <c r="F610" s="40">
        <f t="shared" si="80"/>
        <v>1.9688449906412586</v>
      </c>
      <c r="G610" s="40">
        <f t="shared" si="78"/>
        <v>9.4833709555507094E-3</v>
      </c>
      <c r="I610" s="3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40">
        <f t="shared" si="76"/>
        <v>207.51317200888332</v>
      </c>
      <c r="F611" s="40">
        <f xml:space="preserve"> E611^2*(2*LN(D611)+H$7)*SQRT(1/C611+1/B611)/(H$10*SQRT(11*125))</f>
        <v>1.9576404381494741</v>
      </c>
      <c r="G611" s="40">
        <f t="shared" si="78"/>
        <v>9.4338128958178641E-3</v>
      </c>
      <c r="I611" s="3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40">
        <f t="shared" si="76"/>
        <v>207.48415562262889</v>
      </c>
      <c r="F612" s="40">
        <f t="shared" ref="F612:F620" si="81" xml:space="preserve"> E612^2*(2*LN(D612)+H$7)*SQRT(1/C612+1/B612)/(H$10*SQRT(11*125))</f>
        <v>1.9662725689270502</v>
      </c>
      <c r="G612" s="40">
        <f t="shared" si="78"/>
        <v>9.476736009198199E-3</v>
      </c>
      <c r="I612" s="3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40">
        <f t="shared" si="76"/>
        <v>207.4759956565853</v>
      </c>
      <c r="F613" s="40">
        <f t="shared" si="81"/>
        <v>1.973615816494215</v>
      </c>
      <c r="G613" s="40">
        <f t="shared" si="78"/>
        <v>9.5125019655813488E-3</v>
      </c>
      <c r="I613" s="3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40">
        <f t="shared" si="76"/>
        <v>207.59273243809378</v>
      </c>
      <c r="F614" s="40">
        <f t="shared" si="81"/>
        <v>1.9861155383636684</v>
      </c>
      <c r="G614" s="40">
        <f t="shared" si="78"/>
        <v>9.567365461389395E-3</v>
      </c>
      <c r="I614" s="3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40">
        <f t="shared" si="76"/>
        <v>207.86045994346645</v>
      </c>
      <c r="F615" s="40">
        <f t="shared" si="81"/>
        <v>1.9921839860466513</v>
      </c>
      <c r="G615" s="40">
        <f t="shared" si="78"/>
        <v>9.5842373609126147E-3</v>
      </c>
      <c r="I615" s="3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40">
        <f t="shared" si="76"/>
        <v>208.12552420161461</v>
      </c>
      <c r="F616" s="40">
        <f t="shared" si="81"/>
        <v>1.991474487315946</v>
      </c>
      <c r="G616" s="40">
        <f t="shared" si="78"/>
        <v>9.5686220849431815E-3</v>
      </c>
      <c r="I616" s="3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40">
        <f t="shared" si="76"/>
        <v>208.24181013106971</v>
      </c>
      <c r="F617" s="40">
        <f t="shared" si="81"/>
        <v>1.9976278920747015</v>
      </c>
      <c r="G617" s="40">
        <f t="shared" si="78"/>
        <v>9.5928281204306302E-3</v>
      </c>
      <c r="I617" s="3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40">
        <f t="shared" si="76"/>
        <v>208.36593724980216</v>
      </c>
      <c r="F618" s="40">
        <f t="shared" si="81"/>
        <v>2.0050016821603061</v>
      </c>
      <c r="G618" s="40">
        <f t="shared" si="78"/>
        <v>9.6225021643368911E-3</v>
      </c>
      <c r="I618" s="3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40">
        <f t="shared" si="76"/>
        <v>208.602714695777</v>
      </c>
      <c r="F619" s="40">
        <f t="shared" si="81"/>
        <v>2.0113184054862807</v>
      </c>
      <c r="G619" s="40">
        <f t="shared" si="78"/>
        <v>9.6418611254391225E-3</v>
      </c>
      <c r="I619" s="3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40">
        <f t="shared" si="76"/>
        <v>208.91960935946022</v>
      </c>
      <c r="F620" s="40">
        <f t="shared" si="81"/>
        <v>2.0188471161167221</v>
      </c>
      <c r="G620" s="40">
        <f t="shared" si="78"/>
        <v>9.6632725013531887E-3</v>
      </c>
      <c r="I620" s="3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40">
        <f t="shared" si="76"/>
        <v>209.17026095050991</v>
      </c>
      <c r="F621" s="40">
        <f xml:space="preserve"> E621^2*(2*LN(D621)+H$7)*SQRT(1/C621+1/B621)/(H$10*SQRT(11*127))</f>
        <v>2.0106578433311149</v>
      </c>
      <c r="G621" s="40">
        <f t="shared" si="78"/>
        <v>9.6125416404526098E-3</v>
      </c>
      <c r="I621" s="3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40">
        <f t="shared" si="76"/>
        <v>209.3341611155881</v>
      </c>
      <c r="F622" s="40">
        <f t="shared" ref="F622:F630" si="82" xml:space="preserve"> E622^2*(2*LN(D622)+H$7)*SQRT(1/C622+1/B622)/(H$10*SQRT(11*127))</f>
        <v>2.0267768889015891</v>
      </c>
      <c r="G622" s="40">
        <f t="shared" si="78"/>
        <v>9.6820169154448864E-3</v>
      </c>
      <c r="I622" s="3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40">
        <f t="shared" si="76"/>
        <v>209.29789502742167</v>
      </c>
      <c r="F623" s="40">
        <f t="shared" si="82"/>
        <v>2.0348404765909267</v>
      </c>
      <c r="G623" s="40">
        <f t="shared" si="78"/>
        <v>9.722221412328716E-3</v>
      </c>
      <c r="I623" s="3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40">
        <f t="shared" si="76"/>
        <v>209.20079153014342</v>
      </c>
      <c r="F624" s="40">
        <f t="shared" si="82"/>
        <v>2.0373194770223844</v>
      </c>
      <c r="G624" s="40">
        <f t="shared" si="78"/>
        <v>9.7385839801128575E-3</v>
      </c>
      <c r="I624" s="3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40">
        <f t="shared" si="76"/>
        <v>209.07542346810428</v>
      </c>
      <c r="F625" s="40">
        <f t="shared" si="82"/>
        <v>2.0452503425976643</v>
      </c>
      <c r="G625" s="40">
        <f t="shared" si="78"/>
        <v>9.7823565709992677E-3</v>
      </c>
      <c r="I625" s="3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40">
        <f t="shared" si="76"/>
        <v>208.95843421982659</v>
      </c>
      <c r="F626" s="40">
        <f t="shared" si="82"/>
        <v>2.0549520804204384</v>
      </c>
      <c r="G626" s="40">
        <f t="shared" si="78"/>
        <v>9.8342624364164497E-3</v>
      </c>
      <c r="I626" s="3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40">
        <f t="shared" si="76"/>
        <v>208.87027617626498</v>
      </c>
      <c r="F627" s="40">
        <f t="shared" si="82"/>
        <v>2.058745671409338</v>
      </c>
      <c r="G627" s="40">
        <f t="shared" si="78"/>
        <v>9.8565756176430246E-3</v>
      </c>
      <c r="I627" s="3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40">
        <f t="shared" si="76"/>
        <v>208.97606677532337</v>
      </c>
      <c r="F628" s="40">
        <f t="shared" si="82"/>
        <v>2.0743501510226316</v>
      </c>
      <c r="G628" s="40">
        <f t="shared" si="78"/>
        <v>9.9262570256565767E-3</v>
      </c>
      <c r="I628" s="3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40">
        <f t="shared" si="76"/>
        <v>209.0616394099556</v>
      </c>
      <c r="F629" s="40">
        <f t="shared" si="82"/>
        <v>2.085685269997458</v>
      </c>
      <c r="G629" s="40">
        <f t="shared" si="78"/>
        <v>9.9764130611621742E-3</v>
      </c>
      <c r="I629" s="3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40">
        <f t="shared" si="76"/>
        <v>208.93181027945249</v>
      </c>
      <c r="F630" s="40">
        <f t="shared" si="82"/>
        <v>2.0911666565654259</v>
      </c>
      <c r="G630" s="40">
        <f t="shared" si="78"/>
        <v>1.0008847641574677E-2</v>
      </c>
      <c r="I630" s="3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3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3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3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3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3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3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3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3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3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3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3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3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3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3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3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3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3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3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3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3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3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3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3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3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3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3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3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3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3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3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36"/>
    </row>
    <row r="662" spans="2:9" x14ac:dyDescent="0.2">
      <c r="B662" s="15">
        <v>43</v>
      </c>
      <c r="C662" s="15">
        <v>3.7111111110000001</v>
      </c>
      <c r="D662" s="15">
        <v>11.64040578</v>
      </c>
      <c r="I662" s="3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3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3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3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3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3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3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3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3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3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3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3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3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3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3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3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3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3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3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3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3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3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3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3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36"/>
    </row>
    <row r="687" spans="1:9" x14ac:dyDescent="0.2">
      <c r="B687" s="15">
        <v>35.798561149999998</v>
      </c>
      <c r="C687" s="15">
        <v>3</v>
      </c>
      <c r="D687" s="15">
        <v>11.77155836</v>
      </c>
      <c r="I687" s="3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3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3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3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3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3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3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3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3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3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3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3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3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3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3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3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3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3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3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3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4" r:id="rId12">
          <objectPr defaultSize="0" r:id="rId13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4" r:id="rId12"/>
      </mc:Fallback>
    </mc:AlternateContent>
    <mc:AlternateContent xmlns:mc="http://schemas.openxmlformats.org/markup-compatibility/2006">
      <mc:Choice Requires="x14">
        <oleObject progId="Equation.DSMT4" shapeId="1179" r:id="rId14">
          <objectPr defaultSize="0" autoPict="0" r:id="rId15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79" r:id="rId14"/>
      </mc:Fallback>
    </mc:AlternateContent>
    <mc:AlternateContent xmlns:mc="http://schemas.openxmlformats.org/markup-compatibility/2006">
      <mc:Choice Requires="x14">
        <oleObject progId="Equation.DSMT4" shapeId="1180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80" r:id="rId16"/>
      </mc:Fallback>
    </mc:AlternateContent>
    <mc:AlternateContent xmlns:mc="http://schemas.openxmlformats.org/markup-compatibility/2006">
      <mc:Choice Requires="x14">
        <oleObject progId="Equation.DSMT4" shapeId="1181" r:id="rId18">
          <objectPr defaultSize="0" r:id="rId19">
            <anchor moveWithCells="1" sizeWithCells="1">
              <from>
                <xdr:col>6</xdr:col>
                <xdr:colOff>171450</xdr:colOff>
                <xdr:row>0</xdr:row>
                <xdr:rowOff>9525</xdr:rowOff>
              </from>
              <to>
                <xdr:col>6</xdr:col>
                <xdr:colOff>657225</xdr:colOff>
                <xdr:row>1</xdr:row>
                <xdr:rowOff>47625</xdr:rowOff>
              </to>
            </anchor>
          </objectPr>
        </oleObject>
      </mc:Choice>
      <mc:Fallback>
        <oleObject progId="Equation.DSMT4" shapeId="1181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2016-12-23T15:03:56Z</dcterms:modified>
</cp:coreProperties>
</file>